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765" tabRatio="733"/>
  </bookViews>
  <sheets>
    <sheet name="其他材料-最终版" sheetId="14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F89" i="14"/>
  <c r="D89"/>
  <c r="F88"/>
  <c r="E88"/>
  <c r="D88"/>
  <c r="F87"/>
  <c r="E87"/>
  <c r="D87"/>
  <c r="F86"/>
  <c r="E86"/>
  <c r="D86"/>
  <c r="F85"/>
  <c r="E85"/>
  <c r="D85"/>
  <c r="F84"/>
  <c r="E84"/>
  <c r="D84"/>
  <c r="F83"/>
  <c r="E83"/>
  <c r="D83"/>
  <c r="F82"/>
  <c r="E82"/>
  <c r="D82"/>
  <c r="F81"/>
  <c r="E81"/>
  <c r="D81"/>
  <c r="F80"/>
  <c r="E80"/>
  <c r="D80"/>
  <c r="F79"/>
  <c r="E79"/>
  <c r="D79"/>
  <c r="F78"/>
  <c r="E78"/>
  <c r="D78"/>
  <c r="F77"/>
  <c r="E77"/>
  <c r="D77"/>
  <c r="F76"/>
  <c r="E76"/>
  <c r="D76"/>
  <c r="F75"/>
  <c r="E75"/>
  <c r="D75"/>
  <c r="F74"/>
  <c r="E74"/>
  <c r="D74"/>
  <c r="F73"/>
  <c r="E73"/>
  <c r="D73"/>
  <c r="F72"/>
  <c r="E72"/>
  <c r="D72"/>
  <c r="F71"/>
  <c r="E71"/>
  <c r="D71"/>
  <c r="F70"/>
  <c r="E70"/>
  <c r="D70"/>
  <c r="F69"/>
  <c r="E69"/>
  <c r="D69"/>
  <c r="F68"/>
  <c r="E68"/>
  <c r="D68"/>
  <c r="F67"/>
  <c r="E67"/>
  <c r="D67"/>
  <c r="F66"/>
  <c r="E66"/>
  <c r="D66"/>
  <c r="F65"/>
  <c r="E65"/>
  <c r="D65"/>
  <c r="F64"/>
  <c r="E64"/>
  <c r="D64"/>
  <c r="F63"/>
  <c r="E63"/>
  <c r="D63"/>
  <c r="F62"/>
  <c r="E62"/>
  <c r="D62"/>
  <c r="F61"/>
  <c r="E61"/>
  <c r="D61"/>
  <c r="F60"/>
  <c r="E60"/>
  <c r="D60"/>
  <c r="F59"/>
  <c r="E59"/>
  <c r="D59"/>
  <c r="F58"/>
  <c r="E58"/>
  <c r="D58"/>
  <c r="F57"/>
  <c r="E57"/>
  <c r="D57"/>
  <c r="F56"/>
  <c r="E56"/>
  <c r="D56"/>
  <c r="F55"/>
  <c r="E55"/>
  <c r="D55"/>
  <c r="F54"/>
  <c r="E54"/>
  <c r="D54"/>
  <c r="F53"/>
  <c r="E53"/>
  <c r="D53"/>
  <c r="F52"/>
  <c r="E52"/>
  <c r="D52"/>
  <c r="F51"/>
  <c r="E51"/>
  <c r="D51"/>
  <c r="F50"/>
  <c r="E50"/>
  <c r="D50"/>
  <c r="F49"/>
  <c r="E49"/>
  <c r="D49"/>
  <c r="F48"/>
  <c r="E48"/>
  <c r="D48"/>
  <c r="F47"/>
  <c r="E47"/>
  <c r="D47"/>
  <c r="F46"/>
  <c r="E46"/>
  <c r="D46"/>
  <c r="F45"/>
  <c r="E45"/>
  <c r="D45"/>
  <c r="F44"/>
  <c r="E44"/>
  <c r="D44"/>
  <c r="F43"/>
  <c r="E43"/>
  <c r="D43"/>
  <c r="F42"/>
  <c r="E42"/>
  <c r="D42"/>
  <c r="F41"/>
  <c r="D41"/>
  <c r="F40"/>
  <c r="E40"/>
  <c r="D40"/>
  <c r="F39"/>
  <c r="E39"/>
  <c r="D39"/>
  <c r="F38"/>
  <c r="E38"/>
  <c r="D38"/>
  <c r="F37"/>
  <c r="E37"/>
  <c r="D37"/>
  <c r="F36"/>
  <c r="E36"/>
  <c r="D36"/>
  <c r="F35"/>
  <c r="D35"/>
  <c r="F34"/>
  <c r="E34"/>
  <c r="D34"/>
  <c r="F33"/>
  <c r="E33"/>
  <c r="D33"/>
  <c r="F32"/>
  <c r="E32"/>
  <c r="D32"/>
  <c r="F31"/>
  <c r="D31"/>
  <c r="F30"/>
  <c r="E30"/>
  <c r="D30"/>
  <c r="F29"/>
  <c r="E29"/>
  <c r="D29"/>
  <c r="F28"/>
  <c r="E28"/>
  <c r="D28"/>
  <c r="F27"/>
  <c r="E27"/>
  <c r="D27"/>
  <c r="F26"/>
  <c r="E26"/>
  <c r="D26"/>
  <c r="F25"/>
  <c r="E25"/>
  <c r="D25"/>
  <c r="F24"/>
  <c r="E24"/>
  <c r="D24"/>
  <c r="F23"/>
  <c r="E23"/>
  <c r="D23"/>
  <c r="F22"/>
  <c r="E22"/>
  <c r="D22"/>
  <c r="F21"/>
  <c r="E21"/>
  <c r="D21"/>
  <c r="F20"/>
  <c r="E20"/>
  <c r="D20"/>
  <c r="F19"/>
  <c r="E19"/>
  <c r="D19"/>
  <c r="F18"/>
  <c r="E18"/>
  <c r="D18"/>
  <c r="F17"/>
  <c r="E17"/>
  <c r="D17"/>
  <c r="F16"/>
  <c r="E16"/>
  <c r="D16"/>
  <c r="F15"/>
  <c r="E15"/>
  <c r="D15"/>
  <c r="F14"/>
  <c r="E14"/>
  <c r="D14"/>
  <c r="F13"/>
  <c r="E13"/>
  <c r="D13"/>
  <c r="F12"/>
  <c r="E12"/>
  <c r="D12"/>
  <c r="F11"/>
  <c r="E11"/>
  <c r="D11"/>
  <c r="F10"/>
  <c r="E10"/>
  <c r="D10"/>
  <c r="F9"/>
  <c r="E9"/>
  <c r="D9"/>
  <c r="F8"/>
  <c r="E8"/>
  <c r="D8"/>
  <c r="F7"/>
  <c r="E7"/>
  <c r="D7"/>
  <c r="F6"/>
  <c r="E6"/>
  <c r="D6"/>
  <c r="F5"/>
  <c r="E5"/>
  <c r="D5"/>
  <c r="F4"/>
  <c r="E4"/>
  <c r="D4"/>
  <c r="F3"/>
  <c r="E3"/>
  <c r="D3"/>
  <c r="F2"/>
  <c r="E2"/>
  <c r="D2"/>
</calcChain>
</file>

<file path=xl/sharedStrings.xml><?xml version="1.0" encoding="utf-8"?>
<sst xmlns="http://schemas.openxmlformats.org/spreadsheetml/2006/main" count="104" uniqueCount="100">
  <si>
    <t>品牌</t>
  </si>
  <si>
    <t>数量</t>
  </si>
  <si>
    <t>合计</t>
  </si>
  <si>
    <t>序号</t>
  </si>
  <si>
    <t>标的名称</t>
  </si>
  <si>
    <t>单价</t>
  </si>
  <si>
    <t>金额</t>
  </si>
  <si>
    <t>二屏蔽75-5同轴电缆（纯铜内导体，铝镁丝编织网）、超五类线复合缆</t>
  </si>
  <si>
    <t>用户头（75欧匹配头）公头</t>
  </si>
  <si>
    <t>F头带广播无底座用户盒（暗装）</t>
  </si>
  <si>
    <t>用户盒通用86底座盒</t>
  </si>
  <si>
    <t>解扰器</t>
  </si>
  <si>
    <t>1310nm机架式光发射机</t>
  </si>
  <si>
    <t>1550nm光传输平台机框（维修用）</t>
  </si>
  <si>
    <t>1550nm光放大器（23dB）</t>
  </si>
  <si>
    <t>双路野外型光接收机（220V）</t>
  </si>
  <si>
    <t>四路野外型光接收机（220V）</t>
  </si>
  <si>
    <t>双向四路光工作站（60V）</t>
  </si>
  <si>
    <t>双向干线放大器（220V）</t>
  </si>
  <si>
    <t>机顶盒专用高清学习型遥控器</t>
  </si>
  <si>
    <t>EPON纯数据型ONU（4FE,野外型,220V）</t>
  </si>
  <si>
    <t>烽火</t>
  </si>
  <si>
    <t>野外型EOC局端（低频AV6400，二进二出）</t>
  </si>
  <si>
    <t>明基</t>
  </si>
  <si>
    <t>野外型EOC局端（低频AV7400，一进一出）</t>
  </si>
  <si>
    <t>环顺</t>
  </si>
  <si>
    <t>EOC混频器2路过电</t>
  </si>
  <si>
    <t>EOC混频器4路过电</t>
  </si>
  <si>
    <t>EOC终端（低频AV6400，4FE，支持WIFI）</t>
  </si>
  <si>
    <t>带WIFI</t>
  </si>
  <si>
    <t>EOC终端（低频AV7400，4FE）</t>
  </si>
  <si>
    <t>环顺、明基</t>
  </si>
  <si>
    <t>凯信</t>
  </si>
  <si>
    <t>环顺明基</t>
  </si>
  <si>
    <t>ECAN局端（四进四出）</t>
  </si>
  <si>
    <t>楼道交换机（16口简易网管型）</t>
  </si>
  <si>
    <t>斐讯</t>
  </si>
  <si>
    <t>雷科通</t>
  </si>
  <si>
    <t>防盗接分支器支口锁</t>
  </si>
  <si>
    <t>旧分支分配器</t>
  </si>
  <si>
    <t>用户头2米用户线（公头/公头）</t>
  </si>
  <si>
    <t xml:space="preserve">野外分支外壳 </t>
  </si>
  <si>
    <t>机顶盒电源适配器</t>
  </si>
  <si>
    <t>信号分析仪</t>
  </si>
  <si>
    <t>DVD机</t>
  </si>
  <si>
    <t>数字光端机</t>
  </si>
  <si>
    <t>卫星接收机</t>
  </si>
  <si>
    <t>调制器</t>
  </si>
  <si>
    <t>光端机</t>
  </si>
  <si>
    <t>自动切换器</t>
  </si>
  <si>
    <t>接收机、发射机</t>
  </si>
  <si>
    <t>工程接收机</t>
  </si>
  <si>
    <t>混合器4台、功分器10台</t>
  </si>
  <si>
    <t>解码器\适配器</t>
  </si>
  <si>
    <t>标准机柜</t>
  </si>
  <si>
    <t>频谱仪</t>
  </si>
  <si>
    <t>自动检测报警器</t>
  </si>
  <si>
    <t>优派AV910显示器</t>
  </si>
  <si>
    <t>优派AV911显示器</t>
  </si>
  <si>
    <t>三星910M显示器</t>
  </si>
  <si>
    <t>三星911M显示器</t>
  </si>
  <si>
    <t>不间断电源</t>
  </si>
  <si>
    <t>力强混合器</t>
  </si>
  <si>
    <t>捷洛德调制器</t>
  </si>
  <si>
    <t>混合器</t>
  </si>
  <si>
    <t>天线（仅锅面）</t>
  </si>
  <si>
    <t>音频处理器机箱</t>
  </si>
  <si>
    <t>AV电脑转换器</t>
  </si>
  <si>
    <t>视音频钜阵</t>
  </si>
  <si>
    <t>16路混合器</t>
  </si>
  <si>
    <t>亚特兰大混合器</t>
  </si>
  <si>
    <t>切换器</t>
  </si>
  <si>
    <t>自动切换器(30)</t>
  </si>
  <si>
    <t>主备自动切换器</t>
  </si>
  <si>
    <t>数字卫星接收机</t>
  </si>
  <si>
    <t>艾默生UPS主机</t>
  </si>
  <si>
    <t>机架式光缆终端盒</t>
  </si>
  <si>
    <t>光纤放大器</t>
  </si>
  <si>
    <t>摄像头</t>
  </si>
  <si>
    <t>住友熔接机</t>
  </si>
  <si>
    <t>旧电池</t>
  </si>
  <si>
    <t>UPS主机</t>
  </si>
  <si>
    <t>OLT-48V电源转换器</t>
  </si>
  <si>
    <t>机顶盒专用标清学习型遥控器</t>
  </si>
  <si>
    <t>12V-1A通用电源适配器</t>
  </si>
  <si>
    <t>野外型光接收机（60V）</t>
  </si>
  <si>
    <t>干线放大器（60V）</t>
  </si>
  <si>
    <t>用户放大器（220V）</t>
  </si>
  <si>
    <t>3A-60V供电器</t>
  </si>
  <si>
    <t>同步加扰机</t>
  </si>
  <si>
    <t>6A-60V供电器</t>
  </si>
  <si>
    <t>四路野外型光接收机（60V）</t>
  </si>
  <si>
    <t>单路楼栋型光接收机（220V）</t>
  </si>
  <si>
    <t>GPON入户型ONU（1FE，220V外置电源）</t>
  </si>
  <si>
    <t>EPON入户型ONU（4FE，220V外置电源）</t>
  </si>
  <si>
    <t>GPON入户型ONU（2FE，220V外置电源）</t>
  </si>
  <si>
    <t>FTTH型光接收机（220V）（不带AGC功能）</t>
  </si>
  <si>
    <t>光接机</t>
  </si>
  <si>
    <t>放大器</t>
  </si>
  <si>
    <t>供电器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</si>
</sst>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10"/>
      <name val="Arial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5" fillId="0" borderId="0"/>
    <xf numFmtId="0" fontId="3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3" fontId="0" fillId="0" borderId="1" xfId="1" applyBorder="1">
      <alignment vertical="center"/>
    </xf>
  </cellXfs>
  <cellStyles count="4">
    <cellStyle name="常规" xfId="0" builtinId="0"/>
    <cellStyle name="常规 2" xfId="3"/>
    <cellStyle name="常规 29 3" xfId="2"/>
    <cellStyle name="千位分隔" xfId="1" builtinId="3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wner\Desktop\&#25991;&#20132;&#25152;&#26448;&#26009;&#27719;&#24635;&#26631;&#3576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材料汇总"/>
      <sheetName val="机顶盒"/>
      <sheetName val="标明单价全"/>
      <sheetName val="汇总初稿"/>
      <sheetName val="德州"/>
      <sheetName val="临邑"/>
      <sheetName val="夏津"/>
      <sheetName val="庆云"/>
      <sheetName val="陵城区"/>
    </sheetNames>
    <sheetDataSet>
      <sheetData sheetId="0" refreshError="1"/>
      <sheetData sheetId="1" refreshError="1"/>
      <sheetData sheetId="2" refreshError="1">
        <row r="1">
          <cell r="B1" t="str">
            <v>物料名称</v>
          </cell>
          <cell r="C1" t="str">
            <v>数量</v>
          </cell>
          <cell r="D1" t="str">
            <v>单价</v>
          </cell>
          <cell r="E1" t="str">
            <v>价格</v>
          </cell>
        </row>
        <row r="2">
          <cell r="B2" t="str">
            <v>二屏蔽75-5同轴电缆（纯铜内导体，铝镁丝编织网）、超五类线复合缆</v>
          </cell>
          <cell r="C2">
            <v>460</v>
          </cell>
          <cell r="D2">
            <v>0.1</v>
          </cell>
          <cell r="E2">
            <v>46</v>
          </cell>
        </row>
        <row r="3">
          <cell r="B3" t="str">
            <v>用户头（75欧匹配头）公头</v>
          </cell>
          <cell r="C3">
            <v>14500</v>
          </cell>
          <cell r="D3">
            <v>0.01</v>
          </cell>
          <cell r="E3">
            <v>145</v>
          </cell>
        </row>
        <row r="4">
          <cell r="B4" t="str">
            <v>F头带广播无底座用户盒（暗装）</v>
          </cell>
          <cell r="C4">
            <v>2000</v>
          </cell>
          <cell r="D4">
            <v>0.1</v>
          </cell>
          <cell r="E4">
            <v>200</v>
          </cell>
        </row>
        <row r="5">
          <cell r="B5" t="str">
            <v>用户盒通用86底座盒</v>
          </cell>
          <cell r="C5">
            <v>2981</v>
          </cell>
          <cell r="D5">
            <v>0.1</v>
          </cell>
          <cell r="E5">
            <v>298.10000000000002</v>
          </cell>
        </row>
        <row r="6">
          <cell r="B6" t="str">
            <v>解扰器</v>
          </cell>
          <cell r="C6">
            <v>239</v>
          </cell>
          <cell r="D6">
            <v>0.2</v>
          </cell>
          <cell r="E6">
            <v>47.8</v>
          </cell>
        </row>
        <row r="7">
          <cell r="B7" t="str">
            <v>1310nm机架式光发射机</v>
          </cell>
          <cell r="C7">
            <v>7</v>
          </cell>
          <cell r="D7">
            <v>1</v>
          </cell>
          <cell r="E7">
            <v>7</v>
          </cell>
        </row>
        <row r="8">
          <cell r="B8" t="str">
            <v>1550nm光传输平台机框（维修用）</v>
          </cell>
          <cell r="C8">
            <v>3</v>
          </cell>
          <cell r="D8">
            <v>5</v>
          </cell>
          <cell r="E8">
            <v>15</v>
          </cell>
        </row>
        <row r="9">
          <cell r="B9" t="str">
            <v>1550nm光放大器（23dB）</v>
          </cell>
          <cell r="C9">
            <v>8</v>
          </cell>
          <cell r="D9">
            <v>1</v>
          </cell>
          <cell r="E9">
            <v>8</v>
          </cell>
        </row>
        <row r="10">
          <cell r="B10" t="str">
            <v>双路野外型光接收机（220V）</v>
          </cell>
          <cell r="C10">
            <v>43</v>
          </cell>
          <cell r="D10">
            <v>8</v>
          </cell>
          <cell r="E10">
            <v>344</v>
          </cell>
        </row>
        <row r="11">
          <cell r="B11" t="str">
            <v>四路野外型光接收机（220V）</v>
          </cell>
          <cell r="C11">
            <v>9</v>
          </cell>
          <cell r="D11">
            <v>8</v>
          </cell>
          <cell r="E11">
            <v>72</v>
          </cell>
        </row>
        <row r="12">
          <cell r="B12" t="str">
            <v>双向四路光工作站（60V）</v>
          </cell>
          <cell r="C12">
            <v>10</v>
          </cell>
          <cell r="D12">
            <v>20</v>
          </cell>
          <cell r="E12">
            <v>200</v>
          </cell>
        </row>
        <row r="13">
          <cell r="B13" t="str">
            <v>双向干线放大器（220V）</v>
          </cell>
          <cell r="C13">
            <v>4</v>
          </cell>
          <cell r="D13">
            <v>5</v>
          </cell>
          <cell r="E13">
            <v>20</v>
          </cell>
        </row>
        <row r="14">
          <cell r="B14" t="str">
            <v>机顶盒专用高清学习型遥控器</v>
          </cell>
          <cell r="C14">
            <v>1023</v>
          </cell>
          <cell r="D14">
            <v>0.1</v>
          </cell>
          <cell r="E14">
            <v>102.3</v>
          </cell>
        </row>
        <row r="15">
          <cell r="B15" t="str">
            <v>EPON纯数据型ONU（4FE,野外型,220V）</v>
          </cell>
          <cell r="C15">
            <v>81</v>
          </cell>
          <cell r="D15">
            <v>8</v>
          </cell>
          <cell r="E15">
            <v>648</v>
          </cell>
        </row>
        <row r="16">
          <cell r="B16" t="str">
            <v>EPON入户型ONU（4FE，220V外置电源）</v>
          </cell>
          <cell r="C16">
            <v>1068</v>
          </cell>
          <cell r="D16">
            <v>0.5</v>
          </cell>
          <cell r="E16">
            <v>534</v>
          </cell>
        </row>
        <row r="17">
          <cell r="B17" t="str">
            <v>野外型EOC局端（低频AV6400，二进二出）</v>
          </cell>
          <cell r="C17">
            <v>52</v>
          </cell>
          <cell r="D17">
            <v>8</v>
          </cell>
          <cell r="E17">
            <v>416</v>
          </cell>
        </row>
        <row r="18">
          <cell r="B18" t="str">
            <v>野外型EOC局端（低频AV7400，一进一出）</v>
          </cell>
          <cell r="C18">
            <v>368</v>
          </cell>
          <cell r="D18">
            <v>8</v>
          </cell>
          <cell r="E18">
            <v>2944</v>
          </cell>
        </row>
        <row r="19">
          <cell r="B19" t="str">
            <v>EOC混频器2路过电</v>
          </cell>
          <cell r="C19">
            <v>133</v>
          </cell>
          <cell r="D19">
            <v>2</v>
          </cell>
          <cell r="E19">
            <v>266</v>
          </cell>
        </row>
        <row r="20">
          <cell r="B20" t="str">
            <v>EOC混频器4路过电</v>
          </cell>
          <cell r="C20">
            <v>374</v>
          </cell>
          <cell r="D20">
            <v>2</v>
          </cell>
          <cell r="E20">
            <v>748</v>
          </cell>
        </row>
        <row r="21">
          <cell r="B21" t="str">
            <v>EOC终端（低频AV6400，4FE，支持WIFI）</v>
          </cell>
          <cell r="C21">
            <v>6</v>
          </cell>
          <cell r="D21">
            <v>0.5</v>
          </cell>
          <cell r="E21">
            <v>3</v>
          </cell>
        </row>
        <row r="22">
          <cell r="B22" t="str">
            <v>EOC终端（低频AV7400，4FE）</v>
          </cell>
          <cell r="C22">
            <v>604</v>
          </cell>
          <cell r="D22">
            <v>0.5</v>
          </cell>
          <cell r="E22">
            <v>302</v>
          </cell>
        </row>
        <row r="23">
          <cell r="B23" t="str">
            <v>ECAN局端（四进四出）</v>
          </cell>
          <cell r="C23">
            <v>254</v>
          </cell>
          <cell r="D23">
            <v>8</v>
          </cell>
          <cell r="E23">
            <v>2032</v>
          </cell>
        </row>
        <row r="24">
          <cell r="B24" t="str">
            <v>楼道交换机（16口简易网管型）</v>
          </cell>
          <cell r="C24">
            <v>644</v>
          </cell>
          <cell r="D24">
            <v>1</v>
          </cell>
          <cell r="E24">
            <v>644</v>
          </cell>
        </row>
        <row r="25">
          <cell r="B25" t="str">
            <v>3A-60V供电器</v>
          </cell>
          <cell r="C25">
            <v>18</v>
          </cell>
          <cell r="D25">
            <v>10</v>
          </cell>
          <cell r="E25">
            <v>180</v>
          </cell>
        </row>
        <row r="26">
          <cell r="B26" t="str">
            <v>6A-60V供电器</v>
          </cell>
          <cell r="C26">
            <v>73</v>
          </cell>
          <cell r="D26">
            <v>10</v>
          </cell>
          <cell r="E26">
            <v>730</v>
          </cell>
        </row>
        <row r="27">
          <cell r="B27" t="str">
            <v>防盗接分支器支口锁</v>
          </cell>
          <cell r="C27">
            <v>1918</v>
          </cell>
          <cell r="D27">
            <v>0.2</v>
          </cell>
          <cell r="E27">
            <v>383.6</v>
          </cell>
        </row>
        <row r="28">
          <cell r="B28" t="str">
            <v>旧分支分配器</v>
          </cell>
          <cell r="C28">
            <v>18982</v>
          </cell>
          <cell r="D28">
            <v>0.1</v>
          </cell>
          <cell r="E28">
            <v>1898.2</v>
          </cell>
        </row>
        <row r="29">
          <cell r="B29" t="str">
            <v>用户头2米用户线（公头/公头）</v>
          </cell>
          <cell r="C29">
            <v>3283</v>
          </cell>
          <cell r="D29">
            <v>0.03</v>
          </cell>
          <cell r="E29">
            <v>98.49</v>
          </cell>
        </row>
        <row r="30">
          <cell r="B30" t="str">
            <v>野外分支外壳</v>
          </cell>
          <cell r="C30">
            <v>32</v>
          </cell>
          <cell r="D30">
            <v>2</v>
          </cell>
          <cell r="E30">
            <v>64</v>
          </cell>
        </row>
        <row r="31">
          <cell r="B31" t="str">
            <v>机顶盒专用标清学习型遥控器</v>
          </cell>
          <cell r="C31">
            <v>679</v>
          </cell>
          <cell r="D31">
            <v>0.1</v>
          </cell>
          <cell r="E31">
            <v>67.900000000000006</v>
          </cell>
        </row>
        <row r="32">
          <cell r="B32" t="str">
            <v>12V-1A通用电源适配器</v>
          </cell>
          <cell r="C32">
            <v>128</v>
          </cell>
          <cell r="D32">
            <v>0.1</v>
          </cell>
          <cell r="E32">
            <v>12.8</v>
          </cell>
        </row>
        <row r="33">
          <cell r="B33" t="str">
            <v>野外型光接收机（60V）</v>
          </cell>
          <cell r="C33">
            <v>16</v>
          </cell>
          <cell r="D33">
            <v>8</v>
          </cell>
          <cell r="E33">
            <v>128</v>
          </cell>
        </row>
        <row r="34">
          <cell r="B34" t="str">
            <v>干线放大器（60V）</v>
          </cell>
          <cell r="C34">
            <v>136</v>
          </cell>
          <cell r="D34">
            <v>5</v>
          </cell>
          <cell r="E34">
            <v>680</v>
          </cell>
        </row>
        <row r="35">
          <cell r="B35" t="str">
            <v>用户放大器（220V）</v>
          </cell>
          <cell r="C35">
            <v>59</v>
          </cell>
          <cell r="D35">
            <v>1</v>
          </cell>
          <cell r="E35">
            <v>59</v>
          </cell>
        </row>
        <row r="36">
          <cell r="B36" t="str">
            <v>同步加扰机</v>
          </cell>
          <cell r="C36">
            <v>80</v>
          </cell>
          <cell r="D36">
            <v>1</v>
          </cell>
          <cell r="E36">
            <v>80</v>
          </cell>
        </row>
        <row r="37">
          <cell r="B37" t="str">
            <v>调制器</v>
          </cell>
          <cell r="C37">
            <v>14</v>
          </cell>
          <cell r="D37">
            <v>1</v>
          </cell>
          <cell r="E37">
            <v>14</v>
          </cell>
        </row>
        <row r="38">
          <cell r="B38" t="str">
            <v>四路野外型光接收机（60V）</v>
          </cell>
          <cell r="C38">
            <v>62</v>
          </cell>
          <cell r="D38">
            <v>8</v>
          </cell>
          <cell r="E38">
            <v>496</v>
          </cell>
        </row>
        <row r="39">
          <cell r="B39" t="str">
            <v>单路楼栋型光接收机（220V）</v>
          </cell>
          <cell r="C39">
            <v>141</v>
          </cell>
          <cell r="D39">
            <v>5</v>
          </cell>
          <cell r="E39">
            <v>705</v>
          </cell>
        </row>
        <row r="40">
          <cell r="B40" t="str">
            <v>GPON入户型ONU（1FE，220V外置电源）</v>
          </cell>
          <cell r="C40">
            <v>19</v>
          </cell>
          <cell r="D40">
            <v>0.5</v>
          </cell>
          <cell r="E40">
            <v>9.5</v>
          </cell>
        </row>
        <row r="41">
          <cell r="B41" t="str">
            <v>GPON入户型ONU（2FE，220V外置电源）</v>
          </cell>
          <cell r="C41">
            <v>21</v>
          </cell>
          <cell r="D41">
            <v>0.5</v>
          </cell>
          <cell r="E41">
            <v>10.5</v>
          </cell>
        </row>
        <row r="42">
          <cell r="B42" t="str">
            <v>FTTH型光接收机（220V）（不带AGC功能）</v>
          </cell>
          <cell r="C42">
            <v>42</v>
          </cell>
          <cell r="D42">
            <v>0.1</v>
          </cell>
          <cell r="E42">
            <v>4.2</v>
          </cell>
        </row>
        <row r="43">
          <cell r="B43" t="str">
            <v>信号分析仪</v>
          </cell>
          <cell r="C43">
            <v>1</v>
          </cell>
          <cell r="D43">
            <v>200</v>
          </cell>
          <cell r="E43">
            <v>200</v>
          </cell>
        </row>
        <row r="44">
          <cell r="B44" t="str">
            <v>DVD机</v>
          </cell>
          <cell r="C44">
            <v>2</v>
          </cell>
          <cell r="D44">
            <v>1</v>
          </cell>
          <cell r="E44">
            <v>2</v>
          </cell>
        </row>
        <row r="45">
          <cell r="B45" t="str">
            <v>数字光端机</v>
          </cell>
          <cell r="C45">
            <v>1</v>
          </cell>
          <cell r="D45">
            <v>1</v>
          </cell>
          <cell r="E45">
            <v>1</v>
          </cell>
        </row>
        <row r="46">
          <cell r="B46" t="str">
            <v>光端机</v>
          </cell>
          <cell r="C46">
            <v>1</v>
          </cell>
          <cell r="D46">
            <v>1</v>
          </cell>
          <cell r="E46">
            <v>1</v>
          </cell>
        </row>
        <row r="47">
          <cell r="B47" t="str">
            <v>自动切换器</v>
          </cell>
          <cell r="C47">
            <v>12</v>
          </cell>
          <cell r="D47">
            <v>1</v>
          </cell>
          <cell r="E47">
            <v>12</v>
          </cell>
        </row>
        <row r="48">
          <cell r="B48" t="str">
            <v>接收机、发射机</v>
          </cell>
          <cell r="C48">
            <v>6</v>
          </cell>
          <cell r="D48">
            <v>1</v>
          </cell>
          <cell r="E48">
            <v>6</v>
          </cell>
        </row>
        <row r="49">
          <cell r="B49" t="str">
            <v>工程接收机</v>
          </cell>
          <cell r="C49">
            <v>1</v>
          </cell>
          <cell r="D49">
            <v>1</v>
          </cell>
          <cell r="E49">
            <v>1</v>
          </cell>
        </row>
        <row r="50">
          <cell r="B50" t="str">
            <v>混合器</v>
          </cell>
          <cell r="C50">
            <v>4</v>
          </cell>
          <cell r="D50">
            <v>1</v>
          </cell>
          <cell r="E50">
            <v>4</v>
          </cell>
        </row>
        <row r="51">
          <cell r="B51" t="str">
            <v>解码器\适配器</v>
          </cell>
          <cell r="C51">
            <v>1</v>
          </cell>
          <cell r="D51">
            <v>1</v>
          </cell>
          <cell r="E51">
            <v>1</v>
          </cell>
        </row>
        <row r="52">
          <cell r="B52" t="str">
            <v>标准机柜</v>
          </cell>
          <cell r="C52">
            <v>3</v>
          </cell>
          <cell r="D52">
            <v>80</v>
          </cell>
          <cell r="E52">
            <v>240</v>
          </cell>
        </row>
        <row r="53">
          <cell r="B53" t="str">
            <v>频谱仪</v>
          </cell>
          <cell r="C53">
            <v>1</v>
          </cell>
          <cell r="D53">
            <v>2000</v>
          </cell>
          <cell r="E53">
            <v>2000</v>
          </cell>
        </row>
        <row r="54">
          <cell r="B54" t="str">
            <v>自动检测报警器</v>
          </cell>
          <cell r="C54">
            <v>2</v>
          </cell>
          <cell r="D54">
            <v>5</v>
          </cell>
          <cell r="E54">
            <v>10</v>
          </cell>
        </row>
        <row r="55">
          <cell r="B55" t="str">
            <v>优派AV910显示器</v>
          </cell>
          <cell r="C55">
            <v>1</v>
          </cell>
          <cell r="D55">
            <v>5</v>
          </cell>
          <cell r="E55">
            <v>5</v>
          </cell>
        </row>
        <row r="56">
          <cell r="B56" t="str">
            <v>优派AV911显示器</v>
          </cell>
          <cell r="C56">
            <v>1</v>
          </cell>
          <cell r="D56">
            <v>5</v>
          </cell>
          <cell r="E56">
            <v>5</v>
          </cell>
        </row>
        <row r="57">
          <cell r="B57" t="str">
            <v>三星910M显示器</v>
          </cell>
          <cell r="C57">
            <v>1</v>
          </cell>
          <cell r="D57">
            <v>5</v>
          </cell>
          <cell r="E57">
            <v>5</v>
          </cell>
        </row>
        <row r="58">
          <cell r="B58" t="str">
            <v>三星911M显示器</v>
          </cell>
          <cell r="C58">
            <v>1</v>
          </cell>
          <cell r="D58">
            <v>5</v>
          </cell>
          <cell r="E58">
            <v>5</v>
          </cell>
        </row>
        <row r="59">
          <cell r="B59" t="str">
            <v>不间断电源</v>
          </cell>
          <cell r="C59">
            <v>1</v>
          </cell>
          <cell r="D59">
            <v>300</v>
          </cell>
          <cell r="E59">
            <v>300</v>
          </cell>
        </row>
        <row r="60">
          <cell r="B60" t="str">
            <v>三菱空调</v>
          </cell>
          <cell r="C60">
            <v>2</v>
          </cell>
          <cell r="D60">
            <v>300</v>
          </cell>
          <cell r="E60">
            <v>600</v>
          </cell>
        </row>
        <row r="61">
          <cell r="B61" t="str">
            <v>格力空调</v>
          </cell>
          <cell r="C61">
            <v>3</v>
          </cell>
          <cell r="D61">
            <v>300</v>
          </cell>
          <cell r="E61">
            <v>900</v>
          </cell>
        </row>
        <row r="62">
          <cell r="B62" t="str">
            <v>力强混合器</v>
          </cell>
          <cell r="C62">
            <v>1</v>
          </cell>
          <cell r="D62">
            <v>1</v>
          </cell>
          <cell r="E62">
            <v>1</v>
          </cell>
        </row>
        <row r="63">
          <cell r="B63" t="str">
            <v>捷洛德调制器</v>
          </cell>
          <cell r="C63">
            <v>2</v>
          </cell>
          <cell r="D63">
            <v>0.5</v>
          </cell>
          <cell r="E63">
            <v>1</v>
          </cell>
        </row>
        <row r="64">
          <cell r="B64" t="str">
            <v>混合器</v>
          </cell>
          <cell r="C64">
            <v>1</v>
          </cell>
          <cell r="D64">
            <v>1</v>
          </cell>
          <cell r="E64">
            <v>1</v>
          </cell>
        </row>
        <row r="65">
          <cell r="B65" t="str">
            <v>天线（仅锅面）</v>
          </cell>
          <cell r="C65">
            <v>1</v>
          </cell>
          <cell r="D65">
            <v>5</v>
          </cell>
          <cell r="E65">
            <v>5</v>
          </cell>
        </row>
        <row r="66">
          <cell r="B66" t="str">
            <v>音频处理器机箱</v>
          </cell>
          <cell r="C66">
            <v>2</v>
          </cell>
          <cell r="D66">
            <v>1.5</v>
          </cell>
          <cell r="E66">
            <v>3</v>
          </cell>
        </row>
        <row r="67">
          <cell r="B67" t="str">
            <v>AV电脑转换器</v>
          </cell>
          <cell r="C67">
            <v>2</v>
          </cell>
          <cell r="D67">
            <v>0.5</v>
          </cell>
          <cell r="E67">
            <v>1</v>
          </cell>
        </row>
        <row r="68">
          <cell r="B68" t="str">
            <v>视音频钜阵</v>
          </cell>
          <cell r="C68">
            <v>1</v>
          </cell>
          <cell r="D68">
            <v>5</v>
          </cell>
          <cell r="E68">
            <v>5</v>
          </cell>
        </row>
        <row r="69">
          <cell r="B69" t="str">
            <v>16路混合器</v>
          </cell>
          <cell r="C69">
            <v>1</v>
          </cell>
          <cell r="D69">
            <v>1</v>
          </cell>
          <cell r="E69">
            <v>1</v>
          </cell>
        </row>
        <row r="70">
          <cell r="B70" t="str">
            <v>亚特兰大混合器</v>
          </cell>
          <cell r="C70">
            <v>1</v>
          </cell>
          <cell r="D70">
            <v>1</v>
          </cell>
          <cell r="E70">
            <v>1</v>
          </cell>
        </row>
        <row r="71">
          <cell r="B71" t="str">
            <v>切换器</v>
          </cell>
          <cell r="C71">
            <v>10</v>
          </cell>
          <cell r="D71">
            <v>0.1</v>
          </cell>
          <cell r="E71">
            <v>1</v>
          </cell>
        </row>
        <row r="72">
          <cell r="B72" t="str">
            <v>自动切换器(30)</v>
          </cell>
          <cell r="C72">
            <v>1</v>
          </cell>
          <cell r="D72">
            <v>1</v>
          </cell>
          <cell r="E72">
            <v>1</v>
          </cell>
        </row>
        <row r="73">
          <cell r="B73" t="str">
            <v>主备自动切换器</v>
          </cell>
          <cell r="C73">
            <v>1</v>
          </cell>
          <cell r="D73">
            <v>1</v>
          </cell>
          <cell r="E73">
            <v>1</v>
          </cell>
        </row>
        <row r="74">
          <cell r="B74" t="str">
            <v>数字卫星接收机</v>
          </cell>
          <cell r="C74">
            <v>1</v>
          </cell>
          <cell r="D74">
            <v>1</v>
          </cell>
          <cell r="E74">
            <v>1</v>
          </cell>
        </row>
        <row r="75">
          <cell r="B75" t="str">
            <v>雅佳平板电视</v>
          </cell>
          <cell r="C75">
            <v>10</v>
          </cell>
          <cell r="D75">
            <v>5</v>
          </cell>
          <cell r="E75">
            <v>50</v>
          </cell>
        </row>
        <row r="76">
          <cell r="B76" t="str">
            <v>光接机</v>
          </cell>
          <cell r="C76">
            <v>46</v>
          </cell>
          <cell r="D76">
            <v>5</v>
          </cell>
          <cell r="E76">
            <v>230</v>
          </cell>
        </row>
        <row r="77">
          <cell r="B77" t="str">
            <v>放大器</v>
          </cell>
          <cell r="C77">
            <v>30</v>
          </cell>
          <cell r="D77">
            <v>5</v>
          </cell>
          <cell r="E77">
            <v>150</v>
          </cell>
        </row>
        <row r="78">
          <cell r="B78" t="str">
            <v>供电器</v>
          </cell>
          <cell r="C78">
            <v>8</v>
          </cell>
          <cell r="D78">
            <v>10</v>
          </cell>
          <cell r="E78">
            <v>80</v>
          </cell>
        </row>
        <row r="79">
          <cell r="B79" t="str">
            <v>熔接机</v>
          </cell>
          <cell r="C79">
            <v>2</v>
          </cell>
          <cell r="D79">
            <v>5</v>
          </cell>
          <cell r="E79">
            <v>10</v>
          </cell>
        </row>
        <row r="80">
          <cell r="B80" t="str">
            <v>显管电视机</v>
          </cell>
          <cell r="C80">
            <v>2</v>
          </cell>
          <cell r="D80">
            <v>2</v>
          </cell>
          <cell r="E80">
            <v>4</v>
          </cell>
        </row>
        <row r="81">
          <cell r="B81" t="str">
            <v>艾默生UPS主机</v>
          </cell>
          <cell r="C81">
            <v>1</v>
          </cell>
          <cell r="D81">
            <v>100</v>
          </cell>
          <cell r="E81">
            <v>100</v>
          </cell>
        </row>
        <row r="82">
          <cell r="B82" t="str">
            <v>机架式光缆终端盒</v>
          </cell>
          <cell r="C82">
            <v>26</v>
          </cell>
          <cell r="D82">
            <v>1</v>
          </cell>
          <cell r="E82">
            <v>26</v>
          </cell>
        </row>
        <row r="83">
          <cell r="B83" t="str">
            <v>光纤放大器</v>
          </cell>
          <cell r="C83">
            <v>17</v>
          </cell>
          <cell r="D83">
            <v>2</v>
          </cell>
          <cell r="E83">
            <v>34</v>
          </cell>
        </row>
        <row r="84">
          <cell r="B84" t="str">
            <v>摄像头</v>
          </cell>
          <cell r="C84">
            <v>4</v>
          </cell>
          <cell r="D84">
            <v>2</v>
          </cell>
          <cell r="E84">
            <v>8</v>
          </cell>
        </row>
        <row r="85">
          <cell r="B85" t="str">
            <v>住友熔接机</v>
          </cell>
          <cell r="C85">
            <v>2</v>
          </cell>
          <cell r="D85">
            <v>3</v>
          </cell>
          <cell r="E85">
            <v>6</v>
          </cell>
        </row>
        <row r="86">
          <cell r="B86" t="str">
            <v>旧电池</v>
          </cell>
          <cell r="C86">
            <v>32</v>
          </cell>
          <cell r="D86">
            <v>80</v>
          </cell>
          <cell r="E86">
            <v>2560</v>
          </cell>
        </row>
        <row r="87">
          <cell r="B87" t="str">
            <v>UPS主机</v>
          </cell>
          <cell r="C87">
            <v>2</v>
          </cell>
          <cell r="D87">
            <v>100</v>
          </cell>
          <cell r="E87">
            <v>200</v>
          </cell>
        </row>
        <row r="88">
          <cell r="B88" t="str">
            <v>OLT-48V电源转换器</v>
          </cell>
          <cell r="C88">
            <v>1</v>
          </cell>
          <cell r="D88">
            <v>5</v>
          </cell>
          <cell r="E88">
            <v>5</v>
          </cell>
        </row>
        <row r="109">
          <cell r="C109">
            <v>50827</v>
          </cell>
          <cell r="E109">
            <v>23447.39</v>
          </cell>
        </row>
      </sheetData>
      <sheetData sheetId="3" refreshError="1">
        <row r="1">
          <cell r="D1" t="str">
            <v>物料名称</v>
          </cell>
          <cell r="E1" t="str">
            <v>品牌</v>
          </cell>
          <cell r="H1" t="str">
            <v>数量</v>
          </cell>
        </row>
        <row r="2">
          <cell r="D2" t="str">
            <v>二屏蔽75-5同轴电缆（纯铜内导体，铝镁丝编织网）、超五类线复合缆</v>
          </cell>
          <cell r="H2">
            <v>460</v>
          </cell>
        </row>
        <row r="3">
          <cell r="D3" t="str">
            <v>用户头（75欧匹配头）公头</v>
          </cell>
          <cell r="H3">
            <v>14500</v>
          </cell>
        </row>
        <row r="4">
          <cell r="D4" t="str">
            <v>F头带广播无底座用户盒（暗装）</v>
          </cell>
          <cell r="H4">
            <v>1400</v>
          </cell>
        </row>
        <row r="5">
          <cell r="D5" t="str">
            <v>F头带广播无底座用户盒（暗装）</v>
          </cell>
          <cell r="H5">
            <v>600</v>
          </cell>
        </row>
        <row r="6">
          <cell r="D6" t="str">
            <v>用户盒通用86底座盒</v>
          </cell>
          <cell r="H6">
            <v>2981</v>
          </cell>
        </row>
        <row r="7">
          <cell r="D7" t="str">
            <v>解扰器</v>
          </cell>
          <cell r="H7">
            <v>239</v>
          </cell>
        </row>
        <row r="8">
          <cell r="D8" t="str">
            <v>1310nm机架式光发射机</v>
          </cell>
          <cell r="H8">
            <v>7</v>
          </cell>
        </row>
        <row r="9">
          <cell r="D9" t="str">
            <v>1550nm光传输平台机框（维修用）</v>
          </cell>
          <cell r="H9">
            <v>3</v>
          </cell>
        </row>
        <row r="10">
          <cell r="D10" t="str">
            <v>1550nm光放大器（23dB）</v>
          </cell>
          <cell r="H10">
            <v>10</v>
          </cell>
        </row>
        <row r="11">
          <cell r="D11" t="str">
            <v>双路野外型光接收机（220V）</v>
          </cell>
          <cell r="H11">
            <v>22</v>
          </cell>
        </row>
        <row r="12">
          <cell r="D12" t="str">
            <v>四路野外型光接收机（220V）</v>
          </cell>
          <cell r="H12">
            <v>73</v>
          </cell>
        </row>
        <row r="13">
          <cell r="D13" t="str">
            <v>双向四路光工作站（60V）</v>
          </cell>
          <cell r="H13">
            <v>12</v>
          </cell>
        </row>
        <row r="14">
          <cell r="D14" t="str">
            <v>双向干线放大器（220V）</v>
          </cell>
          <cell r="H14">
            <v>7</v>
          </cell>
        </row>
        <row r="15">
          <cell r="D15" t="str">
            <v>单向标清机顶盒</v>
          </cell>
          <cell r="E15" t="str">
            <v>雅典娜</v>
          </cell>
          <cell r="H15">
            <v>14</v>
          </cell>
        </row>
        <row r="16">
          <cell r="D16" t="str">
            <v>单向标清机顶盒</v>
          </cell>
          <cell r="E16" t="str">
            <v>九联D10</v>
          </cell>
          <cell r="H16">
            <v>306</v>
          </cell>
        </row>
        <row r="17">
          <cell r="D17" t="str">
            <v>单向标清机顶盒</v>
          </cell>
          <cell r="E17" t="str">
            <v>九联D10</v>
          </cell>
          <cell r="H17">
            <v>720</v>
          </cell>
        </row>
        <row r="18">
          <cell r="D18" t="str">
            <v>双向高清机顶盒（ST7162）</v>
          </cell>
          <cell r="E18" t="str">
            <v>海信270D</v>
          </cell>
          <cell r="H18">
            <v>2202</v>
          </cell>
        </row>
        <row r="19">
          <cell r="D19" t="str">
            <v>双向高清机顶盒（BCM75838）</v>
          </cell>
          <cell r="E19" t="str">
            <v>A18智能机顶盒</v>
          </cell>
          <cell r="H19">
            <v>20</v>
          </cell>
        </row>
        <row r="20">
          <cell r="D20" t="str">
            <v>双向高清WIFI型机顶盒（BCM75838）</v>
          </cell>
          <cell r="E20" t="str">
            <v>联想K80</v>
          </cell>
          <cell r="H20">
            <v>6</v>
          </cell>
        </row>
        <row r="21">
          <cell r="D21" t="str">
            <v>双向高清WIFI型机顶盒（BCM75838）</v>
          </cell>
          <cell r="E21" t="str">
            <v>联想K80永新</v>
          </cell>
          <cell r="H21">
            <v>2</v>
          </cell>
        </row>
        <row r="22">
          <cell r="D22" t="str">
            <v>机顶盒专用高清学习型遥控器</v>
          </cell>
          <cell r="H22">
            <v>1519</v>
          </cell>
        </row>
        <row r="23">
          <cell r="D23" t="str">
            <v>EPON纯数据型ONU（4FE,野外型,220V）</v>
          </cell>
          <cell r="E23" t="str">
            <v>烽火</v>
          </cell>
          <cell r="H23">
            <v>97</v>
          </cell>
        </row>
        <row r="24">
          <cell r="D24" t="str">
            <v>EPON入户型ONU（4FE，220V外置电源）</v>
          </cell>
          <cell r="E24" t="str">
            <v>EPON斯达康</v>
          </cell>
          <cell r="H24">
            <v>543</v>
          </cell>
        </row>
        <row r="25">
          <cell r="D25" t="str">
            <v>EPON入户型ONU（4FE，220V外置电源）</v>
          </cell>
          <cell r="E25" t="str">
            <v>EPON斯达康</v>
          </cell>
          <cell r="H25">
            <v>107</v>
          </cell>
        </row>
        <row r="26">
          <cell r="D26" t="str">
            <v>EPON入户型ONU（4FE，220V外置电源）</v>
          </cell>
          <cell r="E26" t="str">
            <v>楼道烽火</v>
          </cell>
          <cell r="H26">
            <v>113</v>
          </cell>
        </row>
        <row r="27">
          <cell r="D27" t="str">
            <v>EPON入户型ONU（4FE，220V外置电源）</v>
          </cell>
          <cell r="E27" t="str">
            <v>雅典娜</v>
          </cell>
          <cell r="H27">
            <v>100</v>
          </cell>
        </row>
        <row r="28">
          <cell r="D28" t="str">
            <v>EPON入户型ONU（4FE，220V外置电源）</v>
          </cell>
          <cell r="E28" t="str">
            <v>雅典娜</v>
          </cell>
          <cell r="H28">
            <v>32</v>
          </cell>
        </row>
        <row r="29">
          <cell r="D29" t="str">
            <v>EPON入户型ONU（4FE，220V外置电源）</v>
          </cell>
          <cell r="E29" t="str">
            <v>创亿</v>
          </cell>
          <cell r="H29">
            <v>13</v>
          </cell>
        </row>
        <row r="30">
          <cell r="D30" t="str">
            <v>野外型EOC局端（低频AV6400，二进二出）</v>
          </cell>
          <cell r="E30" t="str">
            <v>明基</v>
          </cell>
          <cell r="H30">
            <v>40</v>
          </cell>
        </row>
        <row r="31">
          <cell r="D31" t="str">
            <v>野外型EOC局端（低频AV6400，二进二出）</v>
          </cell>
          <cell r="E31" t="str">
            <v>明基</v>
          </cell>
          <cell r="H31">
            <v>12</v>
          </cell>
        </row>
        <row r="32">
          <cell r="D32" t="str">
            <v>野外型EOC局端（低频AV7400，一进一出）</v>
          </cell>
          <cell r="E32" t="str">
            <v>环顺</v>
          </cell>
          <cell r="H32">
            <v>158</v>
          </cell>
        </row>
        <row r="33">
          <cell r="D33" t="str">
            <v>野外型EOC局端（低频AV7400，一进一出）</v>
          </cell>
          <cell r="E33" t="str">
            <v>环顺</v>
          </cell>
          <cell r="H33">
            <v>210</v>
          </cell>
        </row>
        <row r="34">
          <cell r="D34" t="str">
            <v>EOC混频器2路过电</v>
          </cell>
          <cell r="H34">
            <v>133</v>
          </cell>
        </row>
        <row r="35">
          <cell r="D35" t="str">
            <v>EOC混频器4路过电</v>
          </cell>
          <cell r="H35">
            <v>374</v>
          </cell>
        </row>
        <row r="36">
          <cell r="D36" t="str">
            <v>EOC终端（低频AV6400，4FE，支持WIFI）</v>
          </cell>
          <cell r="E36" t="str">
            <v>带WIFI</v>
          </cell>
          <cell r="H36">
            <v>6</v>
          </cell>
        </row>
        <row r="37">
          <cell r="D37" t="str">
            <v>EOC终端（低频AV7400，4FE）</v>
          </cell>
          <cell r="E37" t="str">
            <v>环顺、明基</v>
          </cell>
          <cell r="H37">
            <v>107</v>
          </cell>
        </row>
        <row r="38">
          <cell r="D38" t="str">
            <v>EOC终端（低频AV7400，4FE）</v>
          </cell>
          <cell r="E38" t="str">
            <v>凯信</v>
          </cell>
          <cell r="H38">
            <v>400</v>
          </cell>
        </row>
        <row r="39">
          <cell r="D39" t="str">
            <v>EOC终端（低频AV7400，4FE）</v>
          </cell>
          <cell r="E39" t="str">
            <v>环顺明基</v>
          </cell>
          <cell r="H39">
            <v>97</v>
          </cell>
        </row>
        <row r="40">
          <cell r="D40" t="str">
            <v>ECAN局端（四进四出）</v>
          </cell>
          <cell r="E40" t="str">
            <v>明基</v>
          </cell>
          <cell r="H40">
            <v>193</v>
          </cell>
        </row>
        <row r="41">
          <cell r="D41" t="str">
            <v>ECAN局端（四进四出）</v>
          </cell>
          <cell r="E41" t="str">
            <v>明基</v>
          </cell>
          <cell r="H41">
            <v>61</v>
          </cell>
        </row>
        <row r="42">
          <cell r="D42" t="str">
            <v>楼道交换机（16口简易网管型）</v>
          </cell>
          <cell r="E42" t="str">
            <v>斐讯</v>
          </cell>
          <cell r="H42">
            <v>425</v>
          </cell>
        </row>
        <row r="43">
          <cell r="D43" t="str">
            <v>楼道交换机（16口简易网管型）</v>
          </cell>
          <cell r="E43" t="str">
            <v>雷科通</v>
          </cell>
          <cell r="H43">
            <v>219</v>
          </cell>
        </row>
        <row r="44">
          <cell r="D44" t="str">
            <v>3A-60V供电器</v>
          </cell>
          <cell r="E44" t="str">
            <v>3A</v>
          </cell>
          <cell r="H44">
            <v>7</v>
          </cell>
        </row>
        <row r="45">
          <cell r="D45" t="str">
            <v>6A-60V供电器</v>
          </cell>
          <cell r="E45" t="str">
            <v>6A</v>
          </cell>
          <cell r="H45">
            <v>54</v>
          </cell>
        </row>
        <row r="46">
          <cell r="D46" t="str">
            <v>防盗接分支器支口锁</v>
          </cell>
          <cell r="H46">
            <v>1918</v>
          </cell>
        </row>
        <row r="47">
          <cell r="D47" t="str">
            <v>旧分支分配器</v>
          </cell>
          <cell r="H47">
            <v>18982</v>
          </cell>
        </row>
        <row r="48">
          <cell r="D48" t="str">
            <v>用户头2米用户线（公头/公头）</v>
          </cell>
          <cell r="H48">
            <v>3283</v>
          </cell>
        </row>
        <row r="49">
          <cell r="D49" t="str">
            <v>野外分支外壳</v>
          </cell>
          <cell r="H49">
            <v>32</v>
          </cell>
        </row>
        <row r="50">
          <cell r="D50" t="str">
            <v>机顶盒电源适配器</v>
          </cell>
          <cell r="H50">
            <v>900</v>
          </cell>
        </row>
        <row r="51">
          <cell r="D51" t="str">
            <v>信号分析仪</v>
          </cell>
          <cell r="H51">
            <v>1</v>
          </cell>
        </row>
        <row r="52">
          <cell r="D52" t="str">
            <v>DVD机</v>
          </cell>
          <cell r="H52">
            <v>2</v>
          </cell>
        </row>
        <row r="53">
          <cell r="D53" t="str">
            <v>数字光端机</v>
          </cell>
          <cell r="H53">
            <v>1</v>
          </cell>
        </row>
        <row r="54">
          <cell r="D54" t="str">
            <v>卫星接收机</v>
          </cell>
          <cell r="H54">
            <v>6</v>
          </cell>
        </row>
        <row r="55">
          <cell r="D55" t="str">
            <v>调制器</v>
          </cell>
          <cell r="H55">
            <v>4</v>
          </cell>
        </row>
        <row r="56">
          <cell r="D56" t="str">
            <v>光端机</v>
          </cell>
          <cell r="H56">
            <v>1</v>
          </cell>
        </row>
        <row r="57">
          <cell r="D57" t="str">
            <v>自动切换器</v>
          </cell>
          <cell r="H57">
            <v>12</v>
          </cell>
        </row>
        <row r="58">
          <cell r="D58" t="str">
            <v>接收机、发射机</v>
          </cell>
          <cell r="H58">
            <v>6</v>
          </cell>
        </row>
        <row r="59">
          <cell r="D59" t="str">
            <v>工程接收机</v>
          </cell>
          <cell r="H59">
            <v>1</v>
          </cell>
        </row>
        <row r="60">
          <cell r="D60" t="str">
            <v>混合器4台、功分器10台</v>
          </cell>
          <cell r="H60">
            <v>4</v>
          </cell>
        </row>
        <row r="61">
          <cell r="D61" t="str">
            <v>解码器\适配器</v>
          </cell>
          <cell r="H61">
            <v>1</v>
          </cell>
        </row>
        <row r="62">
          <cell r="D62" t="str">
            <v>标准机柜</v>
          </cell>
          <cell r="H62">
            <v>3</v>
          </cell>
        </row>
        <row r="63">
          <cell r="D63" t="str">
            <v>频谱仪</v>
          </cell>
          <cell r="H63">
            <v>1</v>
          </cell>
        </row>
        <row r="64">
          <cell r="D64" t="str">
            <v>自动检测报警器</v>
          </cell>
          <cell r="H64">
            <v>2</v>
          </cell>
        </row>
        <row r="65">
          <cell r="D65" t="str">
            <v>优派AV910显示器</v>
          </cell>
          <cell r="H65">
            <v>1</v>
          </cell>
        </row>
        <row r="66">
          <cell r="D66" t="str">
            <v>优派AV911显示器</v>
          </cell>
          <cell r="H66">
            <v>1</v>
          </cell>
        </row>
        <row r="67">
          <cell r="D67" t="str">
            <v>三星910M显示器</v>
          </cell>
          <cell r="H67">
            <v>1</v>
          </cell>
        </row>
        <row r="68">
          <cell r="D68" t="str">
            <v>三星911M显示器</v>
          </cell>
          <cell r="H68">
            <v>1</v>
          </cell>
        </row>
        <row r="69">
          <cell r="D69" t="str">
            <v>不间断电源</v>
          </cell>
          <cell r="H69">
            <v>1</v>
          </cell>
        </row>
        <row r="70">
          <cell r="D70" t="str">
            <v>三菱空调</v>
          </cell>
          <cell r="H70">
            <v>2</v>
          </cell>
        </row>
        <row r="71">
          <cell r="D71" t="str">
            <v>格力空调</v>
          </cell>
          <cell r="H71">
            <v>3</v>
          </cell>
        </row>
        <row r="72">
          <cell r="D72" t="str">
            <v>力强混合器</v>
          </cell>
          <cell r="H72">
            <v>1</v>
          </cell>
        </row>
        <row r="73">
          <cell r="D73" t="str">
            <v>捷洛德调制器</v>
          </cell>
          <cell r="H73">
            <v>2</v>
          </cell>
        </row>
        <row r="74">
          <cell r="D74" t="str">
            <v>混合器</v>
          </cell>
          <cell r="H74">
            <v>1</v>
          </cell>
        </row>
        <row r="75">
          <cell r="D75" t="str">
            <v>天线（仅锅面）</v>
          </cell>
          <cell r="H75">
            <v>1</v>
          </cell>
        </row>
        <row r="76">
          <cell r="D76" t="str">
            <v>音频处理器机箱</v>
          </cell>
          <cell r="H76">
            <v>2</v>
          </cell>
        </row>
        <row r="77">
          <cell r="D77" t="str">
            <v>AV电脑转换器</v>
          </cell>
          <cell r="H77">
            <v>2</v>
          </cell>
        </row>
        <row r="78">
          <cell r="D78" t="str">
            <v>视音频钜阵</v>
          </cell>
          <cell r="H78">
            <v>1</v>
          </cell>
        </row>
        <row r="79">
          <cell r="D79" t="str">
            <v>16路混合器</v>
          </cell>
          <cell r="H79">
            <v>1</v>
          </cell>
        </row>
        <row r="80">
          <cell r="D80" t="str">
            <v>亚特兰大混合器</v>
          </cell>
          <cell r="H80">
            <v>1</v>
          </cell>
        </row>
        <row r="81">
          <cell r="D81" t="str">
            <v>切换器</v>
          </cell>
          <cell r="H81">
            <v>10</v>
          </cell>
        </row>
        <row r="82">
          <cell r="D82" t="str">
            <v>自动切换器(30)</v>
          </cell>
          <cell r="H82">
            <v>1</v>
          </cell>
        </row>
        <row r="83">
          <cell r="D83" t="str">
            <v>主备自动切换器</v>
          </cell>
          <cell r="H83">
            <v>1</v>
          </cell>
        </row>
        <row r="84">
          <cell r="D84" t="str">
            <v>数字卫星接收机</v>
          </cell>
          <cell r="H84">
            <v>1</v>
          </cell>
        </row>
        <row r="85">
          <cell r="D85" t="str">
            <v>雅佳平板电视</v>
          </cell>
          <cell r="H85">
            <v>10</v>
          </cell>
        </row>
        <row r="86">
          <cell r="D86" t="str">
            <v>艾默生UPS主机</v>
          </cell>
          <cell r="H86">
            <v>1</v>
          </cell>
        </row>
        <row r="87">
          <cell r="D87" t="str">
            <v>机架式光缆终端盒</v>
          </cell>
          <cell r="H87">
            <v>26</v>
          </cell>
        </row>
        <row r="88">
          <cell r="D88" t="str">
            <v>光纤放大器</v>
          </cell>
          <cell r="H88">
            <v>17</v>
          </cell>
        </row>
        <row r="89">
          <cell r="D89" t="str">
            <v>摄像头</v>
          </cell>
          <cell r="H89">
            <v>4</v>
          </cell>
        </row>
        <row r="90">
          <cell r="D90" t="str">
            <v>住友熔接机</v>
          </cell>
          <cell r="H90">
            <v>2</v>
          </cell>
        </row>
        <row r="91">
          <cell r="D91" t="str">
            <v>旧电池</v>
          </cell>
          <cell r="H91">
            <v>32</v>
          </cell>
        </row>
        <row r="92">
          <cell r="D92" t="str">
            <v>UPS主机</v>
          </cell>
          <cell r="H92">
            <v>2</v>
          </cell>
        </row>
        <row r="93">
          <cell r="D93" t="str">
            <v>OLT-48V电源转换器</v>
          </cell>
          <cell r="H93">
            <v>1</v>
          </cell>
        </row>
        <row r="94">
          <cell r="D94" t="str">
            <v>单向标清机顶盒</v>
          </cell>
          <cell r="E94" t="str">
            <v>雅典娜 （标清机顶盒）</v>
          </cell>
          <cell r="H94">
            <v>173</v>
          </cell>
        </row>
        <row r="95">
          <cell r="D95" t="str">
            <v>双向高清机顶盒</v>
          </cell>
          <cell r="E95" t="str">
            <v>浪潮、创维</v>
          </cell>
          <cell r="H95">
            <v>557</v>
          </cell>
        </row>
        <row r="96">
          <cell r="D96" t="str">
            <v>机顶盒专用标清学习型遥控器</v>
          </cell>
          <cell r="H96">
            <v>306</v>
          </cell>
        </row>
        <row r="97">
          <cell r="D97" t="str">
            <v>12V-1A通用电源适配器</v>
          </cell>
          <cell r="H97">
            <v>128</v>
          </cell>
        </row>
        <row r="98">
          <cell r="D98" t="str">
            <v>野外型光接收机（60V）</v>
          </cell>
          <cell r="H98">
            <v>16</v>
          </cell>
        </row>
        <row r="99">
          <cell r="D99" t="str">
            <v>双路野外型光接收机（220V）</v>
          </cell>
          <cell r="H99">
            <v>21</v>
          </cell>
        </row>
        <row r="100">
          <cell r="D100" t="str">
            <v>干线放大器（60V）</v>
          </cell>
          <cell r="H100">
            <v>36</v>
          </cell>
        </row>
        <row r="101">
          <cell r="D101" t="str">
            <v>用户放大器（220V）</v>
          </cell>
          <cell r="H101">
            <v>33</v>
          </cell>
        </row>
        <row r="102">
          <cell r="D102" t="str">
            <v>3A-60V供电器</v>
          </cell>
          <cell r="H102">
            <v>11</v>
          </cell>
        </row>
        <row r="103">
          <cell r="D103" t="str">
            <v>同步加扰机</v>
          </cell>
          <cell r="H103">
            <v>68</v>
          </cell>
        </row>
        <row r="104">
          <cell r="D104" t="str">
            <v>同步加扰机</v>
          </cell>
          <cell r="H104">
            <v>12</v>
          </cell>
        </row>
        <row r="105">
          <cell r="D105" t="str">
            <v>卫星接收机</v>
          </cell>
          <cell r="H105">
            <v>7</v>
          </cell>
        </row>
        <row r="106">
          <cell r="D106" t="str">
            <v>调制器</v>
          </cell>
          <cell r="H106">
            <v>10</v>
          </cell>
        </row>
        <row r="107">
          <cell r="D107" t="str">
            <v>10#铁丝</v>
          </cell>
          <cell r="H107">
            <v>2200</v>
          </cell>
        </row>
        <row r="108">
          <cell r="D108" t="str">
            <v>干线放大器（60V）</v>
          </cell>
          <cell r="H108">
            <v>100</v>
          </cell>
        </row>
        <row r="109">
          <cell r="D109" t="str">
            <v>用户放大器（220V）</v>
          </cell>
          <cell r="H109">
            <v>26</v>
          </cell>
        </row>
        <row r="110">
          <cell r="D110" t="str">
            <v>单向标清机顶盒</v>
          </cell>
          <cell r="E110" t="str">
            <v>雅典娜 （标清机顶盒）</v>
          </cell>
          <cell r="H110">
            <v>59</v>
          </cell>
        </row>
        <row r="111">
          <cell r="D111" t="str">
            <v>单向高清机顶盒（SoC构架）</v>
          </cell>
          <cell r="E111" t="str">
            <v>浪潮（省网定型，配件齐全）</v>
          </cell>
          <cell r="H111">
            <v>59</v>
          </cell>
        </row>
        <row r="112">
          <cell r="D112" t="str">
            <v>单向高清机顶盒（SoC构架）</v>
          </cell>
          <cell r="E112" t="str">
            <v>创维（不含遥控器，遥控器单独出入库）</v>
          </cell>
          <cell r="H112">
            <v>27</v>
          </cell>
        </row>
        <row r="113">
          <cell r="D113" t="str">
            <v>6A-60V供电器</v>
          </cell>
          <cell r="H113">
            <v>44</v>
          </cell>
        </row>
        <row r="114">
          <cell r="D114" t="str">
            <v>四路野外型光接收机（60V）</v>
          </cell>
          <cell r="H114">
            <v>62</v>
          </cell>
        </row>
        <row r="115">
          <cell r="D115" t="str">
            <v>机顶盒专用标清学习型遥控器</v>
          </cell>
          <cell r="H115">
            <v>373</v>
          </cell>
        </row>
        <row r="116">
          <cell r="D116" t="str">
            <v>双向高清机顶盒（ST7162）</v>
          </cell>
          <cell r="H116">
            <v>280</v>
          </cell>
        </row>
        <row r="117">
          <cell r="D117" t="str">
            <v>单路楼栋型光接收机（220V）</v>
          </cell>
          <cell r="H117">
            <v>141</v>
          </cell>
        </row>
        <row r="118">
          <cell r="D118" t="str">
            <v>GPON入户型ONU（1FE，220V外置电源）</v>
          </cell>
          <cell r="H118">
            <v>19</v>
          </cell>
        </row>
        <row r="119">
          <cell r="D119" t="str">
            <v>EPON入户型ONU（4FE，220V外置电源）</v>
          </cell>
          <cell r="H119">
            <v>160</v>
          </cell>
        </row>
        <row r="120">
          <cell r="D120" t="str">
            <v>GPON入户型ONU（2FE，220V外置电源）</v>
          </cell>
          <cell r="H120">
            <v>21</v>
          </cell>
        </row>
        <row r="121">
          <cell r="D121" t="str">
            <v>FTTH型光接收机（220V）（不带AGC功能）</v>
          </cell>
          <cell r="H121">
            <v>42</v>
          </cell>
        </row>
        <row r="122">
          <cell r="D122" t="str">
            <v>光接机</v>
          </cell>
          <cell r="H122">
            <v>46</v>
          </cell>
        </row>
        <row r="123">
          <cell r="D123" t="str">
            <v>放大器</v>
          </cell>
          <cell r="H123">
            <v>30</v>
          </cell>
        </row>
        <row r="124">
          <cell r="D124" t="str">
            <v>供电器</v>
          </cell>
          <cell r="H124">
            <v>8</v>
          </cell>
        </row>
        <row r="125">
          <cell r="H125">
            <v>58969</v>
          </cell>
        </row>
        <row r="126">
          <cell r="H126" t="e">
            <v>#VALUE!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89"/>
  <sheetViews>
    <sheetView tabSelected="1" topLeftCell="A72" workbookViewId="0">
      <selection activeCell="C101" sqref="C101"/>
    </sheetView>
  </sheetViews>
  <sheetFormatPr defaultColWidth="9" defaultRowHeight="13.5"/>
  <cols>
    <col min="1" max="1" width="10.625" style="5"/>
    <col min="2" max="2" width="65.25" style="6" customWidth="1"/>
    <col min="3" max="3" width="15.5" style="6" customWidth="1"/>
    <col min="4" max="4" width="10.625" style="5" customWidth="1"/>
    <col min="5" max="5" width="10.625" style="6" customWidth="1"/>
    <col min="6" max="6" width="12.625" style="6" customWidth="1"/>
  </cols>
  <sheetData>
    <row r="1" spans="1:6">
      <c r="A1" s="1" t="s">
        <v>3</v>
      </c>
      <c r="B1" s="2" t="s">
        <v>4</v>
      </c>
      <c r="C1" s="2" t="s">
        <v>0</v>
      </c>
      <c r="D1" s="1" t="s">
        <v>1</v>
      </c>
      <c r="E1" s="3" t="s">
        <v>5</v>
      </c>
      <c r="F1" s="3" t="s">
        <v>6</v>
      </c>
    </row>
    <row r="2" spans="1:6">
      <c r="A2" s="1">
        <v>1</v>
      </c>
      <c r="B2" s="2" t="s">
        <v>7</v>
      </c>
      <c r="C2" s="2"/>
      <c r="D2" s="1">
        <f>SUMIFS([1]汇总初稿!H:H,[1]汇总初稿!D:D,B2)</f>
        <v>460</v>
      </c>
      <c r="E2" s="3">
        <f>VLOOKUP(B2,[1]标明单价全!B:E,3,FALSE)</f>
        <v>0.1</v>
      </c>
      <c r="F2" s="3">
        <f t="shared" ref="F2:F65" si="0">E2*D2</f>
        <v>46</v>
      </c>
    </row>
    <row r="3" spans="1:6">
      <c r="A3" s="1">
        <v>2</v>
      </c>
      <c r="B3" s="2" t="s">
        <v>8</v>
      </c>
      <c r="C3" s="2"/>
      <c r="D3" s="1">
        <f>SUMIFS([1]汇总初稿!H:H,[1]汇总初稿!D:D,B3)</f>
        <v>14500</v>
      </c>
      <c r="E3" s="3">
        <f>VLOOKUP(B3,[1]标明单价全!B:E,3,FALSE)</f>
        <v>0.01</v>
      </c>
      <c r="F3" s="3">
        <f t="shared" si="0"/>
        <v>145</v>
      </c>
    </row>
    <row r="4" spans="1:6">
      <c r="A4" s="1">
        <v>3</v>
      </c>
      <c r="B4" s="2" t="s">
        <v>9</v>
      </c>
      <c r="C4" s="2"/>
      <c r="D4" s="1">
        <f>SUMIFS([1]汇总初稿!H:H,[1]汇总初稿!D:D,B4)</f>
        <v>2000</v>
      </c>
      <c r="E4" s="3">
        <f>VLOOKUP(B4,[1]标明单价全!B:E,3,FALSE)</f>
        <v>0.1</v>
      </c>
      <c r="F4" s="3">
        <f t="shared" si="0"/>
        <v>200</v>
      </c>
    </row>
    <row r="5" spans="1:6">
      <c r="A5" s="1">
        <v>4</v>
      </c>
      <c r="B5" s="2" t="s">
        <v>10</v>
      </c>
      <c r="C5" s="2"/>
      <c r="D5" s="1">
        <f>SUMIFS([1]汇总初稿!H:H,[1]汇总初稿!D:D,B5)</f>
        <v>2981</v>
      </c>
      <c r="E5" s="3">
        <f>VLOOKUP(B5,[1]标明单价全!B:E,3,FALSE)</f>
        <v>0.1</v>
      </c>
      <c r="F5" s="3">
        <f t="shared" si="0"/>
        <v>298.10000000000002</v>
      </c>
    </row>
    <row r="6" spans="1:6">
      <c r="A6" s="1">
        <v>5</v>
      </c>
      <c r="B6" s="2" t="s">
        <v>11</v>
      </c>
      <c r="C6" s="2"/>
      <c r="D6" s="1">
        <f>SUMIFS([1]汇总初稿!H:H,[1]汇总初稿!D:D,B6)</f>
        <v>239</v>
      </c>
      <c r="E6" s="3">
        <f>VLOOKUP(B6,[1]标明单价全!B:E,3,FALSE)</f>
        <v>0.2</v>
      </c>
      <c r="F6" s="3">
        <f t="shared" si="0"/>
        <v>47.8</v>
      </c>
    </row>
    <row r="7" spans="1:6">
      <c r="A7" s="1">
        <v>6</v>
      </c>
      <c r="B7" s="2" t="s">
        <v>12</v>
      </c>
      <c r="C7" s="2"/>
      <c r="D7" s="1">
        <f>SUMIFS([1]汇总初稿!H:H,[1]汇总初稿!D:D,B7)</f>
        <v>7</v>
      </c>
      <c r="E7" s="3">
        <f>VLOOKUP(B7,[1]标明单价全!B:E,3,FALSE)</f>
        <v>1</v>
      </c>
      <c r="F7" s="3">
        <f t="shared" si="0"/>
        <v>7</v>
      </c>
    </row>
    <row r="8" spans="1:6">
      <c r="A8" s="1">
        <v>7</v>
      </c>
      <c r="B8" s="2" t="s">
        <v>13</v>
      </c>
      <c r="C8" s="2"/>
      <c r="D8" s="1">
        <f>SUMIFS([1]汇总初稿!H:H,[1]汇总初稿!D:D,B8)</f>
        <v>3</v>
      </c>
      <c r="E8" s="3">
        <f>VLOOKUP(B8,[1]标明单价全!B:E,3,FALSE)</f>
        <v>5</v>
      </c>
      <c r="F8" s="3">
        <f t="shared" si="0"/>
        <v>15</v>
      </c>
    </row>
    <row r="9" spans="1:6">
      <c r="A9" s="1">
        <v>8</v>
      </c>
      <c r="B9" s="2" t="s">
        <v>14</v>
      </c>
      <c r="C9" s="2"/>
      <c r="D9" s="1">
        <f>SUMIFS([1]汇总初稿!H:H,[1]汇总初稿!D:D,B9)</f>
        <v>10</v>
      </c>
      <c r="E9" s="3">
        <f>VLOOKUP(B9,[1]标明单价全!B:E,3,FALSE)</f>
        <v>1</v>
      </c>
      <c r="F9" s="3">
        <f t="shared" si="0"/>
        <v>10</v>
      </c>
    </row>
    <row r="10" spans="1:6">
      <c r="A10" s="1">
        <v>9</v>
      </c>
      <c r="B10" s="2" t="s">
        <v>15</v>
      </c>
      <c r="C10" s="2"/>
      <c r="D10" s="1">
        <f>SUMIFS([1]汇总初稿!H:H,[1]汇总初稿!D:D,B10)</f>
        <v>43</v>
      </c>
      <c r="E10" s="3">
        <f>VLOOKUP(B10,[1]标明单价全!B:E,3,FALSE)</f>
        <v>8</v>
      </c>
      <c r="F10" s="3">
        <f t="shared" si="0"/>
        <v>344</v>
      </c>
    </row>
    <row r="11" spans="1:6">
      <c r="A11" s="1">
        <v>10</v>
      </c>
      <c r="B11" s="2" t="s">
        <v>16</v>
      </c>
      <c r="C11" s="2"/>
      <c r="D11" s="1">
        <f>SUMIFS([1]汇总初稿!H:H,[1]汇总初稿!D:D,B11)</f>
        <v>73</v>
      </c>
      <c r="E11" s="3">
        <f>VLOOKUP(B11,[1]标明单价全!B:E,3,FALSE)</f>
        <v>8</v>
      </c>
      <c r="F11" s="3">
        <f t="shared" si="0"/>
        <v>584</v>
      </c>
    </row>
    <row r="12" spans="1:6">
      <c r="A12" s="1">
        <v>11</v>
      </c>
      <c r="B12" s="2" t="s">
        <v>17</v>
      </c>
      <c r="C12" s="2"/>
      <c r="D12" s="1">
        <f>SUMIFS([1]汇总初稿!H:H,[1]汇总初稿!D:D,B12)</f>
        <v>12</v>
      </c>
      <c r="E12" s="3">
        <f>VLOOKUP(B12,[1]标明单价全!B:E,3,FALSE)</f>
        <v>20</v>
      </c>
      <c r="F12" s="3">
        <f t="shared" si="0"/>
        <v>240</v>
      </c>
    </row>
    <row r="13" spans="1:6">
      <c r="A13" s="1">
        <v>12</v>
      </c>
      <c r="B13" s="2" t="s">
        <v>18</v>
      </c>
      <c r="C13" s="2"/>
      <c r="D13" s="1">
        <f>SUMIFS([1]汇总初稿!H:H,[1]汇总初稿!D:D,B13)</f>
        <v>7</v>
      </c>
      <c r="E13" s="3">
        <f>VLOOKUP(B13,[1]标明单价全!B:E,3,FALSE)</f>
        <v>5</v>
      </c>
      <c r="F13" s="3">
        <f t="shared" si="0"/>
        <v>35</v>
      </c>
    </row>
    <row r="14" spans="1:6">
      <c r="A14" s="1">
        <v>13</v>
      </c>
      <c r="B14" s="2" t="s">
        <v>19</v>
      </c>
      <c r="C14" s="2"/>
      <c r="D14" s="1">
        <f>SUMIFS([1]汇总初稿!H:H,[1]汇总初稿!D:D,B14)</f>
        <v>1519</v>
      </c>
      <c r="E14" s="3">
        <f>VLOOKUP(B14,[1]标明单价全!B:E,3,FALSE)</f>
        <v>0.1</v>
      </c>
      <c r="F14" s="3">
        <f t="shared" si="0"/>
        <v>151.9</v>
      </c>
    </row>
    <row r="15" spans="1:6">
      <c r="A15" s="1">
        <v>14</v>
      </c>
      <c r="B15" s="2" t="s">
        <v>20</v>
      </c>
      <c r="C15" s="2" t="s">
        <v>21</v>
      </c>
      <c r="D15" s="1">
        <f>SUMIFS([1]汇总初稿!H:H,[1]汇总初稿!D:D,B15,[1]汇总初稿!E:E,C15)</f>
        <v>97</v>
      </c>
      <c r="E15" s="3">
        <f>VLOOKUP(B15,[1]标明单价全!B:E,3,FALSE)</f>
        <v>8</v>
      </c>
      <c r="F15" s="3">
        <f t="shared" si="0"/>
        <v>776</v>
      </c>
    </row>
    <row r="16" spans="1:6">
      <c r="A16" s="1">
        <v>15</v>
      </c>
      <c r="B16" s="2" t="s">
        <v>22</v>
      </c>
      <c r="C16" s="2" t="s">
        <v>23</v>
      </c>
      <c r="D16" s="1">
        <f>SUMIFS([1]汇总初稿!H:H,[1]汇总初稿!D:D,B16,[1]汇总初稿!E:E,C16)</f>
        <v>52</v>
      </c>
      <c r="E16" s="3">
        <f>VLOOKUP(B16,[1]标明单价全!B:E,3,FALSE)</f>
        <v>8</v>
      </c>
      <c r="F16" s="3">
        <f t="shared" si="0"/>
        <v>416</v>
      </c>
    </row>
    <row r="17" spans="1:6">
      <c r="A17" s="1">
        <v>16</v>
      </c>
      <c r="B17" s="2" t="s">
        <v>24</v>
      </c>
      <c r="C17" s="2" t="s">
        <v>25</v>
      </c>
      <c r="D17" s="1">
        <f>SUMIFS([1]汇总初稿!H:H,[1]汇总初稿!D:D,B17,[1]汇总初稿!E:E,C17)</f>
        <v>368</v>
      </c>
      <c r="E17" s="3">
        <f>VLOOKUP(B17,[1]标明单价全!B:E,3,FALSE)</f>
        <v>8</v>
      </c>
      <c r="F17" s="3">
        <f t="shared" si="0"/>
        <v>2944</v>
      </c>
    </row>
    <row r="18" spans="1:6">
      <c r="A18" s="1">
        <v>17</v>
      </c>
      <c r="B18" s="2" t="s">
        <v>26</v>
      </c>
      <c r="C18" s="2"/>
      <c r="D18" s="1">
        <f>SUMIFS([1]汇总初稿!H:H,[1]汇总初稿!D:D,B18)</f>
        <v>133</v>
      </c>
      <c r="E18" s="3">
        <f>VLOOKUP(B18,[1]标明单价全!B:E,3,FALSE)</f>
        <v>2</v>
      </c>
      <c r="F18" s="3">
        <f t="shared" si="0"/>
        <v>266</v>
      </c>
    </row>
    <row r="19" spans="1:6">
      <c r="A19" s="1">
        <v>18</v>
      </c>
      <c r="B19" s="2" t="s">
        <v>27</v>
      </c>
      <c r="C19" s="2"/>
      <c r="D19" s="1">
        <f>SUMIFS([1]汇总初稿!H:H,[1]汇总初稿!D:D,B19)</f>
        <v>374</v>
      </c>
      <c r="E19" s="3">
        <f>VLOOKUP(B19,[1]标明单价全!B:E,3,FALSE)</f>
        <v>2</v>
      </c>
      <c r="F19" s="3">
        <f t="shared" si="0"/>
        <v>748</v>
      </c>
    </row>
    <row r="20" spans="1:6">
      <c r="A20" s="1">
        <v>19</v>
      </c>
      <c r="B20" s="2" t="s">
        <v>28</v>
      </c>
      <c r="C20" s="2" t="s">
        <v>29</v>
      </c>
      <c r="D20" s="1">
        <f>SUMIFS([1]汇总初稿!H:H,[1]汇总初稿!D:D,B20,[1]汇总初稿!E:E,C20)</f>
        <v>6</v>
      </c>
      <c r="E20" s="3">
        <f>VLOOKUP(B20,[1]标明单价全!B:E,3,FALSE)</f>
        <v>0.5</v>
      </c>
      <c r="F20" s="3">
        <f t="shared" si="0"/>
        <v>3</v>
      </c>
    </row>
    <row r="21" spans="1:6">
      <c r="A21" s="1">
        <v>20</v>
      </c>
      <c r="B21" s="2" t="s">
        <v>30</v>
      </c>
      <c r="C21" s="2" t="s">
        <v>31</v>
      </c>
      <c r="D21" s="1">
        <f>SUMIFS([1]汇总初稿!H:H,[1]汇总初稿!D:D,B21,[1]汇总初稿!E:E,C21)</f>
        <v>107</v>
      </c>
      <c r="E21" s="3">
        <f>VLOOKUP(B21,[1]标明单价全!B:E,3,FALSE)</f>
        <v>0.5</v>
      </c>
      <c r="F21" s="3">
        <f t="shared" si="0"/>
        <v>53.5</v>
      </c>
    </row>
    <row r="22" spans="1:6">
      <c r="A22" s="1">
        <v>21</v>
      </c>
      <c r="B22" s="2" t="s">
        <v>30</v>
      </c>
      <c r="C22" s="2" t="s">
        <v>32</v>
      </c>
      <c r="D22" s="1">
        <f>SUMIFS([1]汇总初稿!H:H,[1]汇总初稿!D:D,B22,[1]汇总初稿!E:E,C22)</f>
        <v>400</v>
      </c>
      <c r="E22" s="3">
        <f>VLOOKUP(B22,[1]标明单价全!B:E,3,FALSE)</f>
        <v>0.5</v>
      </c>
      <c r="F22" s="3">
        <f t="shared" si="0"/>
        <v>200</v>
      </c>
    </row>
    <row r="23" spans="1:6">
      <c r="A23" s="1">
        <v>22</v>
      </c>
      <c r="B23" s="2" t="s">
        <v>30</v>
      </c>
      <c r="C23" s="2" t="s">
        <v>33</v>
      </c>
      <c r="D23" s="1">
        <f>SUMIFS([1]汇总初稿!H:H,[1]汇总初稿!D:D,B23,[1]汇总初稿!E:E,C23)</f>
        <v>97</v>
      </c>
      <c r="E23" s="3">
        <f>VLOOKUP(B23,[1]标明单价全!B:E,3,FALSE)</f>
        <v>0.5</v>
      </c>
      <c r="F23" s="3">
        <f t="shared" si="0"/>
        <v>48.5</v>
      </c>
    </row>
    <row r="24" spans="1:6">
      <c r="A24" s="1">
        <v>23</v>
      </c>
      <c r="B24" s="2" t="s">
        <v>34</v>
      </c>
      <c r="C24" s="2" t="s">
        <v>23</v>
      </c>
      <c r="D24" s="1">
        <f>SUMIFS([1]汇总初稿!H:H,[1]汇总初稿!D:D,B24,[1]汇总初稿!E:E,C24)</f>
        <v>254</v>
      </c>
      <c r="E24" s="3">
        <f>VLOOKUP(B24,[1]标明单价全!B:E,3,FALSE)</f>
        <v>8</v>
      </c>
      <c r="F24" s="3">
        <f t="shared" si="0"/>
        <v>2032</v>
      </c>
    </row>
    <row r="25" spans="1:6">
      <c r="A25" s="1">
        <v>24</v>
      </c>
      <c r="B25" s="2" t="s">
        <v>35</v>
      </c>
      <c r="C25" s="2" t="s">
        <v>36</v>
      </c>
      <c r="D25" s="1">
        <f>SUMIFS([1]汇总初稿!H:H,[1]汇总初稿!D:D,B25,[1]汇总初稿!E:E,C25)</f>
        <v>425</v>
      </c>
      <c r="E25" s="3">
        <f>VLOOKUP(B25,[1]标明单价全!B:E,3,FALSE)</f>
        <v>1</v>
      </c>
      <c r="F25" s="3">
        <f t="shared" si="0"/>
        <v>425</v>
      </c>
    </row>
    <row r="26" spans="1:6">
      <c r="A26" s="1">
        <v>25</v>
      </c>
      <c r="B26" s="2" t="s">
        <v>35</v>
      </c>
      <c r="C26" s="2" t="s">
        <v>37</v>
      </c>
      <c r="D26" s="1">
        <f>SUMIFS([1]汇总初稿!H:H,[1]汇总初稿!D:D,B26,[1]汇总初稿!E:E,C26)</f>
        <v>219</v>
      </c>
      <c r="E26" s="3">
        <f>VLOOKUP(B26,[1]标明单价全!B:E,3,FALSE)</f>
        <v>1</v>
      </c>
      <c r="F26" s="3">
        <f t="shared" si="0"/>
        <v>219</v>
      </c>
    </row>
    <row r="27" spans="1:6">
      <c r="A27" s="1">
        <v>26</v>
      </c>
      <c r="B27" s="2" t="s">
        <v>38</v>
      </c>
      <c r="C27" s="2"/>
      <c r="D27" s="1">
        <f>SUMIFS([1]汇总初稿!H:H,[1]汇总初稿!D:D,B27)</f>
        <v>1918</v>
      </c>
      <c r="E27" s="3">
        <f>VLOOKUP(B27,[1]标明单价全!B:E,3,FALSE)</f>
        <v>0.2</v>
      </c>
      <c r="F27" s="3">
        <f t="shared" si="0"/>
        <v>383.6</v>
      </c>
    </row>
    <row r="28" spans="1:6">
      <c r="A28" s="1">
        <v>27</v>
      </c>
      <c r="B28" s="2" t="s">
        <v>39</v>
      </c>
      <c r="C28" s="2"/>
      <c r="D28" s="1">
        <f>SUMIFS([1]汇总初稿!H:H,[1]汇总初稿!D:D,B28)</f>
        <v>18982</v>
      </c>
      <c r="E28" s="3">
        <f>VLOOKUP(B28,[1]标明单价全!B:E,3,FALSE)</f>
        <v>0.1</v>
      </c>
      <c r="F28" s="3">
        <f t="shared" si="0"/>
        <v>1898.2</v>
      </c>
    </row>
    <row r="29" spans="1:6">
      <c r="A29" s="1">
        <v>28</v>
      </c>
      <c r="B29" s="2" t="s">
        <v>40</v>
      </c>
      <c r="C29" s="2"/>
      <c r="D29" s="1">
        <f>SUMIFS([1]汇总初稿!H:H,[1]汇总初稿!D:D,B29)</f>
        <v>3283</v>
      </c>
      <c r="E29" s="3">
        <f>VLOOKUP(B29,[1]标明单价全!B:E,3,FALSE)</f>
        <v>0.03</v>
      </c>
      <c r="F29" s="3">
        <f t="shared" si="0"/>
        <v>98.49</v>
      </c>
    </row>
    <row r="30" spans="1:6">
      <c r="A30" s="1">
        <v>29</v>
      </c>
      <c r="B30" s="2" t="s">
        <v>41</v>
      </c>
      <c r="C30" s="2"/>
      <c r="D30" s="1">
        <f>SUMIFS([1]汇总初稿!H:H,[1]汇总初稿!D:D,B30)</f>
        <v>32</v>
      </c>
      <c r="E30" s="3">
        <f>VLOOKUP(B30,[1]标明单价全!B:E,3,FALSE)</f>
        <v>2</v>
      </c>
      <c r="F30" s="3">
        <f t="shared" si="0"/>
        <v>64</v>
      </c>
    </row>
    <row r="31" spans="1:6">
      <c r="A31" s="1">
        <v>30</v>
      </c>
      <c r="B31" s="2" t="s">
        <v>42</v>
      </c>
      <c r="C31" s="2"/>
      <c r="D31" s="1">
        <f>SUMIFS([1]汇总初稿!H:H,[1]汇总初稿!D:D,B31)</f>
        <v>900</v>
      </c>
      <c r="E31" s="3">
        <v>0.1</v>
      </c>
      <c r="F31" s="3">
        <f t="shared" si="0"/>
        <v>90</v>
      </c>
    </row>
    <row r="32" spans="1:6">
      <c r="A32" s="1">
        <v>31</v>
      </c>
      <c r="B32" s="2" t="s">
        <v>43</v>
      </c>
      <c r="C32" s="2"/>
      <c r="D32" s="1">
        <f>SUMIFS([1]汇总初稿!H:H,[1]汇总初稿!D:D,B32)</f>
        <v>1</v>
      </c>
      <c r="E32" s="3">
        <f>VLOOKUP(B32,[1]标明单价全!B:E,3,FALSE)</f>
        <v>200</v>
      </c>
      <c r="F32" s="3">
        <f t="shared" si="0"/>
        <v>200</v>
      </c>
    </row>
    <row r="33" spans="1:6">
      <c r="A33" s="1">
        <v>32</v>
      </c>
      <c r="B33" s="2" t="s">
        <v>44</v>
      </c>
      <c r="C33" s="2"/>
      <c r="D33" s="1">
        <f>SUMIFS([1]汇总初稿!H:H,[1]汇总初稿!D:D,B33)</f>
        <v>2</v>
      </c>
      <c r="E33" s="3">
        <f>VLOOKUP(B33,[1]标明单价全!B:E,3,FALSE)</f>
        <v>1</v>
      </c>
      <c r="F33" s="3">
        <f t="shared" si="0"/>
        <v>2</v>
      </c>
    </row>
    <row r="34" spans="1:6">
      <c r="A34" s="1">
        <v>33</v>
      </c>
      <c r="B34" s="2" t="s">
        <v>45</v>
      </c>
      <c r="C34" s="2"/>
      <c r="D34" s="1">
        <f>SUMIFS([1]汇总初稿!H:H,[1]汇总初稿!D:D,B34)</f>
        <v>1</v>
      </c>
      <c r="E34" s="3">
        <f>VLOOKUP(B34,[1]标明单价全!B:E,3,FALSE)</f>
        <v>1</v>
      </c>
      <c r="F34" s="3">
        <f t="shared" si="0"/>
        <v>1</v>
      </c>
    </row>
    <row r="35" spans="1:6">
      <c r="A35" s="1">
        <v>34</v>
      </c>
      <c r="B35" s="2" t="s">
        <v>46</v>
      </c>
      <c r="C35" s="2"/>
      <c r="D35" s="1">
        <f>SUMIFS([1]汇总初稿!H:H,[1]汇总初稿!D:D,B35)</f>
        <v>13</v>
      </c>
      <c r="E35" s="3">
        <v>1</v>
      </c>
      <c r="F35" s="3">
        <f t="shared" si="0"/>
        <v>13</v>
      </c>
    </row>
    <row r="36" spans="1:6">
      <c r="A36" s="1">
        <v>35</v>
      </c>
      <c r="B36" s="2" t="s">
        <v>47</v>
      </c>
      <c r="C36" s="2"/>
      <c r="D36" s="1">
        <f>SUMIFS([1]汇总初稿!H:H,[1]汇总初稿!D:D,B36)</f>
        <v>14</v>
      </c>
      <c r="E36" s="3">
        <f>VLOOKUP(B36,[1]标明单价全!B:E,3,FALSE)</f>
        <v>1</v>
      </c>
      <c r="F36" s="3">
        <f t="shared" si="0"/>
        <v>14</v>
      </c>
    </row>
    <row r="37" spans="1:6">
      <c r="A37" s="1">
        <v>36</v>
      </c>
      <c r="B37" s="2" t="s">
        <v>48</v>
      </c>
      <c r="C37" s="2"/>
      <c r="D37" s="1">
        <f>SUMIFS([1]汇总初稿!H:H,[1]汇总初稿!D:D,B37)</f>
        <v>1</v>
      </c>
      <c r="E37" s="3">
        <f>VLOOKUP(B37,[1]标明单价全!B:E,3,FALSE)</f>
        <v>1</v>
      </c>
      <c r="F37" s="3">
        <f t="shared" si="0"/>
        <v>1</v>
      </c>
    </row>
    <row r="38" spans="1:6">
      <c r="A38" s="1">
        <v>37</v>
      </c>
      <c r="B38" s="2" t="s">
        <v>49</v>
      </c>
      <c r="C38" s="2"/>
      <c r="D38" s="1">
        <f>SUMIFS([1]汇总初稿!H:H,[1]汇总初稿!D:D,B38)</f>
        <v>12</v>
      </c>
      <c r="E38" s="3">
        <f>VLOOKUP(B38,[1]标明单价全!B:E,3,FALSE)</f>
        <v>1</v>
      </c>
      <c r="F38" s="3">
        <f t="shared" si="0"/>
        <v>12</v>
      </c>
    </row>
    <row r="39" spans="1:6">
      <c r="A39" s="1">
        <v>38</v>
      </c>
      <c r="B39" s="2" t="s">
        <v>50</v>
      </c>
      <c r="C39" s="2"/>
      <c r="D39" s="1">
        <f>SUMIFS([1]汇总初稿!H:H,[1]汇总初稿!D:D,B39)</f>
        <v>6</v>
      </c>
      <c r="E39" s="3">
        <f>VLOOKUP(B39,[1]标明单价全!B:E,3,FALSE)</f>
        <v>1</v>
      </c>
      <c r="F39" s="3">
        <f t="shared" si="0"/>
        <v>6</v>
      </c>
    </row>
    <row r="40" spans="1:6">
      <c r="A40" s="1">
        <v>39</v>
      </c>
      <c r="B40" s="2" t="s">
        <v>51</v>
      </c>
      <c r="C40" s="2"/>
      <c r="D40" s="1">
        <f>SUMIFS([1]汇总初稿!H:H,[1]汇总初稿!D:D,B40)</f>
        <v>1</v>
      </c>
      <c r="E40" s="3">
        <f>VLOOKUP(B40,[1]标明单价全!B:E,3,FALSE)</f>
        <v>1</v>
      </c>
      <c r="F40" s="3">
        <f t="shared" si="0"/>
        <v>1</v>
      </c>
    </row>
    <row r="41" spans="1:6">
      <c r="A41" s="1">
        <v>40</v>
      </c>
      <c r="B41" s="2" t="s">
        <v>52</v>
      </c>
      <c r="C41" s="2"/>
      <c r="D41" s="1">
        <f>SUMIFS([1]汇总初稿!H:H,[1]汇总初稿!D:D,B41)</f>
        <v>4</v>
      </c>
      <c r="E41" s="3">
        <v>1</v>
      </c>
      <c r="F41" s="3">
        <f t="shared" si="0"/>
        <v>4</v>
      </c>
    </row>
    <row r="42" spans="1:6">
      <c r="A42" s="1">
        <v>41</v>
      </c>
      <c r="B42" s="2" t="s">
        <v>53</v>
      </c>
      <c r="C42" s="2"/>
      <c r="D42" s="1">
        <f>SUMIFS([1]汇总初稿!H:H,[1]汇总初稿!D:D,B42)</f>
        <v>1</v>
      </c>
      <c r="E42" s="3">
        <f>VLOOKUP(B42,[1]标明单价全!B:E,3,FALSE)</f>
        <v>1</v>
      </c>
      <c r="F42" s="3">
        <f t="shared" si="0"/>
        <v>1</v>
      </c>
    </row>
    <row r="43" spans="1:6">
      <c r="A43" s="1">
        <v>42</v>
      </c>
      <c r="B43" s="2" t="s">
        <v>54</v>
      </c>
      <c r="C43" s="2"/>
      <c r="D43" s="1">
        <f>SUMIFS([1]汇总初稿!H:H,[1]汇总初稿!D:D,B43)</f>
        <v>3</v>
      </c>
      <c r="E43" s="3">
        <f>VLOOKUP(B43,[1]标明单价全!B:E,3,FALSE)</f>
        <v>80</v>
      </c>
      <c r="F43" s="3">
        <f t="shared" si="0"/>
        <v>240</v>
      </c>
    </row>
    <row r="44" spans="1:6">
      <c r="A44" s="1">
        <v>43</v>
      </c>
      <c r="B44" s="2" t="s">
        <v>55</v>
      </c>
      <c r="C44" s="2"/>
      <c r="D44" s="1">
        <f>SUMIFS([1]汇总初稿!H:H,[1]汇总初稿!D:D,B44)</f>
        <v>1</v>
      </c>
      <c r="E44" s="3">
        <f>VLOOKUP(B44,[1]标明单价全!B:E,3,FALSE)</f>
        <v>2000</v>
      </c>
      <c r="F44" s="3">
        <f t="shared" si="0"/>
        <v>2000</v>
      </c>
    </row>
    <row r="45" spans="1:6">
      <c r="A45" s="1">
        <v>44</v>
      </c>
      <c r="B45" s="2" t="s">
        <v>56</v>
      </c>
      <c r="C45" s="2"/>
      <c r="D45" s="1">
        <f>SUMIFS([1]汇总初稿!H:H,[1]汇总初稿!D:D,B45)</f>
        <v>2</v>
      </c>
      <c r="E45" s="3">
        <f>VLOOKUP(B45,[1]标明单价全!B:E,3,FALSE)</f>
        <v>5</v>
      </c>
      <c r="F45" s="3">
        <f t="shared" si="0"/>
        <v>10</v>
      </c>
    </row>
    <row r="46" spans="1:6">
      <c r="A46" s="1">
        <v>45</v>
      </c>
      <c r="B46" s="2" t="s">
        <v>57</v>
      </c>
      <c r="C46" s="2"/>
      <c r="D46" s="1">
        <f>SUMIFS([1]汇总初稿!H:H,[1]汇总初稿!D:D,B46)</f>
        <v>1</v>
      </c>
      <c r="E46" s="3">
        <f>VLOOKUP(B46,[1]标明单价全!B:E,3,FALSE)</f>
        <v>5</v>
      </c>
      <c r="F46" s="3">
        <f t="shared" si="0"/>
        <v>5</v>
      </c>
    </row>
    <row r="47" spans="1:6">
      <c r="A47" s="1">
        <v>46</v>
      </c>
      <c r="B47" s="2" t="s">
        <v>58</v>
      </c>
      <c r="C47" s="2"/>
      <c r="D47" s="1">
        <f>SUMIFS([1]汇总初稿!H:H,[1]汇总初稿!D:D,B47)</f>
        <v>1</v>
      </c>
      <c r="E47" s="3">
        <f>VLOOKUP(B47,[1]标明单价全!B:E,3,FALSE)</f>
        <v>5</v>
      </c>
      <c r="F47" s="3">
        <f t="shared" si="0"/>
        <v>5</v>
      </c>
    </row>
    <row r="48" spans="1:6">
      <c r="A48" s="1">
        <v>47</v>
      </c>
      <c r="B48" s="2" t="s">
        <v>59</v>
      </c>
      <c r="C48" s="2"/>
      <c r="D48" s="1">
        <f>SUMIFS([1]汇总初稿!H:H,[1]汇总初稿!D:D,B48)</f>
        <v>1</v>
      </c>
      <c r="E48" s="3">
        <f>VLOOKUP(B48,[1]标明单价全!B:E,3,FALSE)</f>
        <v>5</v>
      </c>
      <c r="F48" s="3">
        <f t="shared" si="0"/>
        <v>5</v>
      </c>
    </row>
    <row r="49" spans="1:6">
      <c r="A49" s="1">
        <v>48</v>
      </c>
      <c r="B49" s="2" t="s">
        <v>60</v>
      </c>
      <c r="C49" s="2"/>
      <c r="D49" s="1">
        <f>SUMIFS([1]汇总初稿!H:H,[1]汇总初稿!D:D,B49)</f>
        <v>1</v>
      </c>
      <c r="E49" s="3">
        <f>VLOOKUP(B49,[1]标明单价全!B:E,3,FALSE)</f>
        <v>5</v>
      </c>
      <c r="F49" s="3">
        <f t="shared" si="0"/>
        <v>5</v>
      </c>
    </row>
    <row r="50" spans="1:6">
      <c r="A50" s="1">
        <v>49</v>
      </c>
      <c r="B50" s="2" t="s">
        <v>61</v>
      </c>
      <c r="C50" s="2"/>
      <c r="D50" s="1">
        <f>SUMIFS([1]汇总初稿!H:H,[1]汇总初稿!D:D,B50)</f>
        <v>1</v>
      </c>
      <c r="E50" s="3">
        <f>VLOOKUP(B50,[1]标明单价全!B:E,3,FALSE)</f>
        <v>300</v>
      </c>
      <c r="F50" s="3">
        <f t="shared" si="0"/>
        <v>300</v>
      </c>
    </row>
    <row r="51" spans="1:6">
      <c r="A51" s="1">
        <v>50</v>
      </c>
      <c r="B51" s="2" t="s">
        <v>62</v>
      </c>
      <c r="C51" s="2"/>
      <c r="D51" s="1">
        <f>SUMIFS([1]汇总初稿!H:H,[1]汇总初稿!D:D,B51)</f>
        <v>1</v>
      </c>
      <c r="E51" s="3">
        <f>VLOOKUP(B51,[1]标明单价全!B:E,3,FALSE)</f>
        <v>1</v>
      </c>
      <c r="F51" s="3">
        <f t="shared" si="0"/>
        <v>1</v>
      </c>
    </row>
    <row r="52" spans="1:6">
      <c r="A52" s="1">
        <v>51</v>
      </c>
      <c r="B52" s="2" t="s">
        <v>63</v>
      </c>
      <c r="C52" s="2"/>
      <c r="D52" s="1">
        <f>SUMIFS([1]汇总初稿!H:H,[1]汇总初稿!D:D,B52)</f>
        <v>2</v>
      </c>
      <c r="E52" s="3">
        <f>VLOOKUP(B52,[1]标明单价全!B:E,3,FALSE)</f>
        <v>0.5</v>
      </c>
      <c r="F52" s="3">
        <f t="shared" si="0"/>
        <v>1</v>
      </c>
    </row>
    <row r="53" spans="1:6">
      <c r="A53" s="1">
        <v>52</v>
      </c>
      <c r="B53" s="2" t="s">
        <v>64</v>
      </c>
      <c r="C53" s="2"/>
      <c r="D53" s="1">
        <f>SUMIFS([1]汇总初稿!H:H,[1]汇总初稿!D:D,B53)</f>
        <v>1</v>
      </c>
      <c r="E53" s="3">
        <f>VLOOKUP(B53,[1]标明单价全!B:E,3,FALSE)</f>
        <v>1</v>
      </c>
      <c r="F53" s="3">
        <f t="shared" si="0"/>
        <v>1</v>
      </c>
    </row>
    <row r="54" spans="1:6">
      <c r="A54" s="1">
        <v>53</v>
      </c>
      <c r="B54" s="2" t="s">
        <v>65</v>
      </c>
      <c r="C54" s="2"/>
      <c r="D54" s="1">
        <f>SUMIFS([1]汇总初稿!H:H,[1]汇总初稿!D:D,B54)</f>
        <v>1</v>
      </c>
      <c r="E54" s="3">
        <f>VLOOKUP(B54,[1]标明单价全!B:E,3,FALSE)</f>
        <v>5</v>
      </c>
      <c r="F54" s="3">
        <f t="shared" si="0"/>
        <v>5</v>
      </c>
    </row>
    <row r="55" spans="1:6">
      <c r="A55" s="1">
        <v>54</v>
      </c>
      <c r="B55" s="2" t="s">
        <v>66</v>
      </c>
      <c r="C55" s="2"/>
      <c r="D55" s="1">
        <f>SUMIFS([1]汇总初稿!H:H,[1]汇总初稿!D:D,B55)</f>
        <v>2</v>
      </c>
      <c r="E55" s="3">
        <f>VLOOKUP(B55,[1]标明单价全!B:E,3,FALSE)</f>
        <v>1.5</v>
      </c>
      <c r="F55" s="3">
        <f t="shared" si="0"/>
        <v>3</v>
      </c>
    </row>
    <row r="56" spans="1:6">
      <c r="A56" s="1">
        <v>55</v>
      </c>
      <c r="B56" s="2" t="s">
        <v>67</v>
      </c>
      <c r="C56" s="2"/>
      <c r="D56" s="1">
        <f>SUMIFS([1]汇总初稿!H:H,[1]汇总初稿!D:D,B56)</f>
        <v>2</v>
      </c>
      <c r="E56" s="3">
        <f>VLOOKUP(B56,[1]标明单价全!B:E,3,FALSE)</f>
        <v>0.5</v>
      </c>
      <c r="F56" s="3">
        <f t="shared" si="0"/>
        <v>1</v>
      </c>
    </row>
    <row r="57" spans="1:6">
      <c r="A57" s="1">
        <v>56</v>
      </c>
      <c r="B57" s="2" t="s">
        <v>68</v>
      </c>
      <c r="C57" s="2"/>
      <c r="D57" s="1">
        <f>SUMIFS([1]汇总初稿!H:H,[1]汇总初稿!D:D,B57)</f>
        <v>1</v>
      </c>
      <c r="E57" s="3">
        <f>VLOOKUP(B57,[1]标明单价全!B:E,3,FALSE)</f>
        <v>5</v>
      </c>
      <c r="F57" s="3">
        <f t="shared" si="0"/>
        <v>5</v>
      </c>
    </row>
    <row r="58" spans="1:6">
      <c r="A58" s="1">
        <v>57</v>
      </c>
      <c r="B58" s="2" t="s">
        <v>69</v>
      </c>
      <c r="C58" s="2"/>
      <c r="D58" s="1">
        <f>SUMIFS([1]汇总初稿!H:H,[1]汇总初稿!D:D,B58)</f>
        <v>1</v>
      </c>
      <c r="E58" s="3">
        <f>VLOOKUP(B58,[1]标明单价全!B:E,3,FALSE)</f>
        <v>1</v>
      </c>
      <c r="F58" s="3">
        <f t="shared" si="0"/>
        <v>1</v>
      </c>
    </row>
    <row r="59" spans="1:6">
      <c r="A59" s="1">
        <v>58</v>
      </c>
      <c r="B59" s="2" t="s">
        <v>70</v>
      </c>
      <c r="C59" s="2"/>
      <c r="D59" s="1">
        <f>SUMIFS([1]汇总初稿!H:H,[1]汇总初稿!D:D,B59)</f>
        <v>1</v>
      </c>
      <c r="E59" s="3">
        <f>VLOOKUP(B59,[1]标明单价全!B:E,3,FALSE)</f>
        <v>1</v>
      </c>
      <c r="F59" s="3">
        <f t="shared" si="0"/>
        <v>1</v>
      </c>
    </row>
    <row r="60" spans="1:6">
      <c r="A60" s="1">
        <v>59</v>
      </c>
      <c r="B60" s="2" t="s">
        <v>71</v>
      </c>
      <c r="C60" s="2"/>
      <c r="D60" s="1">
        <f>SUMIFS([1]汇总初稿!H:H,[1]汇总初稿!D:D,B60)</f>
        <v>10</v>
      </c>
      <c r="E60" s="3">
        <f>VLOOKUP(B60,[1]标明单价全!B:E,3,FALSE)</f>
        <v>0.1</v>
      </c>
      <c r="F60" s="3">
        <f t="shared" si="0"/>
        <v>1</v>
      </c>
    </row>
    <row r="61" spans="1:6">
      <c r="A61" s="1">
        <v>60</v>
      </c>
      <c r="B61" s="2" t="s">
        <v>72</v>
      </c>
      <c r="C61" s="2"/>
      <c r="D61" s="1">
        <f>SUMIFS([1]汇总初稿!H:H,[1]汇总初稿!D:D,B61)</f>
        <v>1</v>
      </c>
      <c r="E61" s="3">
        <f>VLOOKUP(B61,[1]标明单价全!B:E,3,FALSE)</f>
        <v>1</v>
      </c>
      <c r="F61" s="3">
        <f t="shared" si="0"/>
        <v>1</v>
      </c>
    </row>
    <row r="62" spans="1:6">
      <c r="A62" s="1">
        <v>61</v>
      </c>
      <c r="B62" s="2" t="s">
        <v>73</v>
      </c>
      <c r="C62" s="2"/>
      <c r="D62" s="1">
        <f>SUMIFS([1]汇总初稿!H:H,[1]汇总初稿!D:D,B62)</f>
        <v>1</v>
      </c>
      <c r="E62" s="3">
        <f>VLOOKUP(B62,[1]标明单价全!B:E,3,FALSE)</f>
        <v>1</v>
      </c>
      <c r="F62" s="3">
        <f t="shared" si="0"/>
        <v>1</v>
      </c>
    </row>
    <row r="63" spans="1:6">
      <c r="A63" s="1">
        <v>62</v>
      </c>
      <c r="B63" s="2" t="s">
        <v>74</v>
      </c>
      <c r="C63" s="2"/>
      <c r="D63" s="1">
        <f>SUMIFS([1]汇总初稿!H:H,[1]汇总初稿!D:D,B63)</f>
        <v>1</v>
      </c>
      <c r="E63" s="3">
        <f>VLOOKUP(B63,[1]标明单价全!B:E,3,FALSE)</f>
        <v>1</v>
      </c>
      <c r="F63" s="3">
        <f t="shared" si="0"/>
        <v>1</v>
      </c>
    </row>
    <row r="64" spans="1:6">
      <c r="A64" s="1">
        <v>63</v>
      </c>
      <c r="B64" s="2" t="s">
        <v>75</v>
      </c>
      <c r="C64" s="2"/>
      <c r="D64" s="1">
        <f>SUMIFS([1]汇总初稿!H:H,[1]汇总初稿!D:D,B64)</f>
        <v>1</v>
      </c>
      <c r="E64" s="3">
        <f>VLOOKUP(B64,[1]标明单价全!B:E,3,FALSE)</f>
        <v>100</v>
      </c>
      <c r="F64" s="3">
        <f t="shared" si="0"/>
        <v>100</v>
      </c>
    </row>
    <row r="65" spans="1:6">
      <c r="A65" s="1">
        <v>64</v>
      </c>
      <c r="B65" s="2" t="s">
        <v>76</v>
      </c>
      <c r="C65" s="2"/>
      <c r="D65" s="1">
        <f>SUMIFS([1]汇总初稿!H:H,[1]汇总初稿!D:D,B65)</f>
        <v>26</v>
      </c>
      <c r="E65" s="3">
        <f>VLOOKUP(B65,[1]标明单价全!B:E,3,FALSE)</f>
        <v>1</v>
      </c>
      <c r="F65" s="3">
        <f t="shared" si="0"/>
        <v>26</v>
      </c>
    </row>
    <row r="66" spans="1:6">
      <c r="A66" s="1">
        <v>65</v>
      </c>
      <c r="B66" s="2" t="s">
        <v>77</v>
      </c>
      <c r="C66" s="2"/>
      <c r="D66" s="1">
        <f>SUMIFS([1]汇总初稿!H:H,[1]汇总初稿!D:D,B66)</f>
        <v>17</v>
      </c>
      <c r="E66" s="3">
        <f>VLOOKUP(B66,[1]标明单价全!B:E,3,FALSE)</f>
        <v>2</v>
      </c>
      <c r="F66" s="3">
        <f t="shared" ref="F66:F88" si="1">E66*D66</f>
        <v>34</v>
      </c>
    </row>
    <row r="67" spans="1:6">
      <c r="A67" s="1">
        <v>66</v>
      </c>
      <c r="B67" s="2" t="s">
        <v>78</v>
      </c>
      <c r="C67" s="2"/>
      <c r="D67" s="1">
        <f>SUMIFS([1]汇总初稿!H:H,[1]汇总初稿!D:D,B67)</f>
        <v>4</v>
      </c>
      <c r="E67" s="3">
        <f>VLOOKUP(B67,[1]标明单价全!B:E,3,FALSE)</f>
        <v>2</v>
      </c>
      <c r="F67" s="3">
        <f t="shared" si="1"/>
        <v>8</v>
      </c>
    </row>
    <row r="68" spans="1:6">
      <c r="A68" s="1">
        <v>67</v>
      </c>
      <c r="B68" s="2" t="s">
        <v>79</v>
      </c>
      <c r="C68" s="2"/>
      <c r="D68" s="1">
        <f>SUMIFS([1]汇总初稿!H:H,[1]汇总初稿!D:D,B68)</f>
        <v>2</v>
      </c>
      <c r="E68" s="3">
        <f>VLOOKUP(B68,[1]标明单价全!B:E,3,FALSE)</f>
        <v>3</v>
      </c>
      <c r="F68" s="3">
        <f t="shared" si="1"/>
        <v>6</v>
      </c>
    </row>
    <row r="69" spans="1:6">
      <c r="A69" s="1">
        <v>68</v>
      </c>
      <c r="B69" s="2" t="s">
        <v>80</v>
      </c>
      <c r="C69" s="2"/>
      <c r="D69" s="1">
        <f>SUMIFS([1]汇总初稿!H:H,[1]汇总初稿!D:D,B69)</f>
        <v>32</v>
      </c>
      <c r="E69" s="3">
        <f>VLOOKUP(B69,[1]标明单价全!B:E,3,FALSE)</f>
        <v>80</v>
      </c>
      <c r="F69" s="3">
        <f t="shared" si="1"/>
        <v>2560</v>
      </c>
    </row>
    <row r="70" spans="1:6">
      <c r="A70" s="1">
        <v>69</v>
      </c>
      <c r="B70" s="2" t="s">
        <v>81</v>
      </c>
      <c r="C70" s="2"/>
      <c r="D70" s="1">
        <f>SUMIFS([1]汇总初稿!H:H,[1]汇总初稿!D:D,B70)</f>
        <v>2</v>
      </c>
      <c r="E70" s="3">
        <f>VLOOKUP(B70,[1]标明单价全!B:E,3,FALSE)</f>
        <v>100</v>
      </c>
      <c r="F70" s="3">
        <f t="shared" si="1"/>
        <v>200</v>
      </c>
    </row>
    <row r="71" spans="1:6">
      <c r="A71" s="1">
        <v>70</v>
      </c>
      <c r="B71" s="2" t="s">
        <v>82</v>
      </c>
      <c r="C71" s="2"/>
      <c r="D71" s="1">
        <f>SUMIFS([1]汇总初稿!H:H,[1]汇总初稿!D:D,B71)</f>
        <v>1</v>
      </c>
      <c r="E71" s="3">
        <f>VLOOKUP(B71,[1]标明单价全!B:E,3,FALSE)</f>
        <v>5</v>
      </c>
      <c r="F71" s="3">
        <f t="shared" si="1"/>
        <v>5</v>
      </c>
    </row>
    <row r="72" spans="1:6">
      <c r="A72" s="1">
        <v>71</v>
      </c>
      <c r="B72" s="1" t="s">
        <v>83</v>
      </c>
      <c r="C72" s="2"/>
      <c r="D72" s="1">
        <f>SUMIFS([1]汇总初稿!H:H,[1]汇总初稿!D:D,B72)</f>
        <v>679</v>
      </c>
      <c r="E72" s="3">
        <f>VLOOKUP(B72,[1]标明单价全!B:E,3,FALSE)</f>
        <v>0.1</v>
      </c>
      <c r="F72" s="3">
        <f t="shared" si="1"/>
        <v>67.900000000000006</v>
      </c>
    </row>
    <row r="73" spans="1:6">
      <c r="A73" s="1">
        <v>72</v>
      </c>
      <c r="B73" s="1" t="s">
        <v>84</v>
      </c>
      <c r="C73" s="2"/>
      <c r="D73" s="1">
        <f>SUMIFS([1]汇总初稿!H:H,[1]汇总初稿!D:D,B73)</f>
        <v>128</v>
      </c>
      <c r="E73" s="3">
        <f>VLOOKUP(B73,[1]标明单价全!B:E,3,FALSE)</f>
        <v>0.1</v>
      </c>
      <c r="F73" s="3">
        <f t="shared" si="1"/>
        <v>12.8</v>
      </c>
    </row>
    <row r="74" spans="1:6">
      <c r="A74" s="1">
        <v>73</v>
      </c>
      <c r="B74" s="1" t="s">
        <v>85</v>
      </c>
      <c r="C74" s="2"/>
      <c r="D74" s="1">
        <f>SUMIFS([1]汇总初稿!H:H,[1]汇总初稿!D:D,B74)</f>
        <v>16</v>
      </c>
      <c r="E74" s="3">
        <f>VLOOKUP(B74,[1]标明单价全!B:E,3,FALSE)</f>
        <v>8</v>
      </c>
      <c r="F74" s="3">
        <f t="shared" si="1"/>
        <v>128</v>
      </c>
    </row>
    <row r="75" spans="1:6">
      <c r="A75" s="1">
        <v>74</v>
      </c>
      <c r="B75" s="1" t="s">
        <v>86</v>
      </c>
      <c r="C75" s="2"/>
      <c r="D75" s="1">
        <f>SUMIFS([1]汇总初稿!H:H,[1]汇总初稿!D:D,B75)</f>
        <v>136</v>
      </c>
      <c r="E75" s="3">
        <f>VLOOKUP(B75,[1]标明单价全!B:E,3,FALSE)</f>
        <v>5</v>
      </c>
      <c r="F75" s="3">
        <f t="shared" si="1"/>
        <v>680</v>
      </c>
    </row>
    <row r="76" spans="1:6">
      <c r="A76" s="1">
        <v>75</v>
      </c>
      <c r="B76" s="1" t="s">
        <v>87</v>
      </c>
      <c r="C76" s="2"/>
      <c r="D76" s="1">
        <f>SUMIFS([1]汇总初稿!H:H,[1]汇总初稿!D:D,B76)</f>
        <v>59</v>
      </c>
      <c r="E76" s="3">
        <f>VLOOKUP(B76,[1]标明单价全!B:E,3,FALSE)</f>
        <v>1</v>
      </c>
      <c r="F76" s="3">
        <f t="shared" si="1"/>
        <v>59</v>
      </c>
    </row>
    <row r="77" spans="1:6">
      <c r="A77" s="1">
        <v>76</v>
      </c>
      <c r="B77" s="1" t="s">
        <v>88</v>
      </c>
      <c r="C77" s="2"/>
      <c r="D77" s="1">
        <f>SUMIFS([1]汇总初稿!H:H,[1]汇总初稿!D:D,B77)</f>
        <v>18</v>
      </c>
      <c r="E77" s="3">
        <f>VLOOKUP(B77,[1]标明单价全!B:E,3,FALSE)</f>
        <v>10</v>
      </c>
      <c r="F77" s="3">
        <f t="shared" si="1"/>
        <v>180</v>
      </c>
    </row>
    <row r="78" spans="1:6">
      <c r="A78" s="1">
        <v>77</v>
      </c>
      <c r="B78" s="1" t="s">
        <v>89</v>
      </c>
      <c r="C78" s="3"/>
      <c r="D78" s="1">
        <f>SUMIFS([1]汇总初稿!H:H,[1]汇总初稿!D:D,B78)</f>
        <v>80</v>
      </c>
      <c r="E78" s="3">
        <f>VLOOKUP(B78,[1]标明单价全!B:E,3,FALSE)</f>
        <v>1</v>
      </c>
      <c r="F78" s="3">
        <f t="shared" si="1"/>
        <v>80</v>
      </c>
    </row>
    <row r="79" spans="1:6">
      <c r="A79" s="1">
        <v>78</v>
      </c>
      <c r="B79" s="4" t="s">
        <v>90</v>
      </c>
      <c r="C79" s="2"/>
      <c r="D79" s="1">
        <f>SUMIFS([1]汇总初稿!H:H,[1]汇总初稿!D:D,B79)</f>
        <v>98</v>
      </c>
      <c r="E79" s="3">
        <f>VLOOKUP(B79,[1]标明单价全!B:E,3,FALSE)</f>
        <v>10</v>
      </c>
      <c r="F79" s="3">
        <f t="shared" si="1"/>
        <v>980</v>
      </c>
    </row>
    <row r="80" spans="1:6">
      <c r="A80" s="1">
        <v>79</v>
      </c>
      <c r="B80" s="4" t="s">
        <v>91</v>
      </c>
      <c r="C80" s="2"/>
      <c r="D80" s="1">
        <f>SUMIFS([1]汇总初稿!H:H,[1]汇总初稿!D:D,B80)</f>
        <v>62</v>
      </c>
      <c r="E80" s="3">
        <f>VLOOKUP(B80,[1]标明单价全!B:E,3,FALSE)</f>
        <v>8</v>
      </c>
      <c r="F80" s="3">
        <f t="shared" si="1"/>
        <v>496</v>
      </c>
    </row>
    <row r="81" spans="1:6">
      <c r="A81" s="1">
        <v>80</v>
      </c>
      <c r="B81" s="4" t="s">
        <v>92</v>
      </c>
      <c r="C81" s="2"/>
      <c r="D81" s="1">
        <f>SUMIFS([1]汇总初稿!H:H,[1]汇总初稿!D:D,B81)</f>
        <v>141</v>
      </c>
      <c r="E81" s="3">
        <f>VLOOKUP(B81,[1]标明单价全!B:E,3,FALSE)</f>
        <v>5</v>
      </c>
      <c r="F81" s="3">
        <f t="shared" si="1"/>
        <v>705</v>
      </c>
    </row>
    <row r="82" spans="1:6">
      <c r="A82" s="1">
        <v>81</v>
      </c>
      <c r="B82" s="4" t="s">
        <v>93</v>
      </c>
      <c r="C82" s="2"/>
      <c r="D82" s="1">
        <f>SUMIFS([1]汇总初稿!H:H,[1]汇总初稿!D:D,B82)</f>
        <v>19</v>
      </c>
      <c r="E82" s="3">
        <f>VLOOKUP(B82,[1]标明单价全!B:E,3,FALSE)</f>
        <v>0.5</v>
      </c>
      <c r="F82" s="3">
        <f t="shared" si="1"/>
        <v>9.5</v>
      </c>
    </row>
    <row r="83" spans="1:6">
      <c r="A83" s="1">
        <v>82</v>
      </c>
      <c r="B83" s="4" t="s">
        <v>94</v>
      </c>
      <c r="C83" s="2"/>
      <c r="D83" s="1">
        <f>SUMIFS([1]汇总初稿!H:H,[1]汇总初稿!D:D,B83)</f>
        <v>1068</v>
      </c>
      <c r="E83" s="3">
        <f>VLOOKUP(B83,[1]标明单价全!B:E,3,FALSE)</f>
        <v>0.5</v>
      </c>
      <c r="F83" s="3">
        <f t="shared" si="1"/>
        <v>534</v>
      </c>
    </row>
    <row r="84" spans="1:6">
      <c r="A84" s="1">
        <v>83</v>
      </c>
      <c r="B84" s="4" t="s">
        <v>95</v>
      </c>
      <c r="C84" s="2"/>
      <c r="D84" s="1">
        <f>SUMIFS([1]汇总初稿!H:H,[1]汇总初稿!D:D,B84)</f>
        <v>21</v>
      </c>
      <c r="E84" s="3">
        <f>VLOOKUP(B84,[1]标明单价全!B:E,3,FALSE)</f>
        <v>0.5</v>
      </c>
      <c r="F84" s="3">
        <f t="shared" si="1"/>
        <v>10.5</v>
      </c>
    </row>
    <row r="85" spans="1:6">
      <c r="A85" s="1">
        <v>84</v>
      </c>
      <c r="B85" s="4" t="s">
        <v>96</v>
      </c>
      <c r="C85" s="2"/>
      <c r="D85" s="1">
        <f>SUMIFS([1]汇总初稿!H:H,[1]汇总初稿!D:D,B85)</f>
        <v>42</v>
      </c>
      <c r="E85" s="3">
        <f>VLOOKUP(B85,[1]标明单价全!B:E,3,FALSE)</f>
        <v>0.1</v>
      </c>
      <c r="F85" s="3">
        <f t="shared" si="1"/>
        <v>4.2</v>
      </c>
    </row>
    <row r="86" spans="1:6">
      <c r="A86" s="1">
        <v>85</v>
      </c>
      <c r="B86" s="4" t="s">
        <v>97</v>
      </c>
      <c r="C86" s="2"/>
      <c r="D86" s="1">
        <f>SUMIFS([1]汇总初稿!H:H,[1]汇总初稿!D:D,B86)</f>
        <v>46</v>
      </c>
      <c r="E86" s="3">
        <f>VLOOKUP(B86,[1]标明单价全!B:E,3,FALSE)</f>
        <v>5</v>
      </c>
      <c r="F86" s="3">
        <f t="shared" si="1"/>
        <v>230</v>
      </c>
    </row>
    <row r="87" spans="1:6">
      <c r="A87" s="1">
        <v>86</v>
      </c>
      <c r="B87" s="4" t="s">
        <v>98</v>
      </c>
      <c r="C87" s="2"/>
      <c r="D87" s="1">
        <f>SUMIFS([1]汇总初稿!H:H,[1]汇总初稿!D:D,B87)</f>
        <v>30</v>
      </c>
      <c r="E87" s="3">
        <f>VLOOKUP(B87,[1]标明单价全!B:E,3,FALSE)</f>
        <v>5</v>
      </c>
      <c r="F87" s="3">
        <f t="shared" si="1"/>
        <v>150</v>
      </c>
    </row>
    <row r="88" spans="1:6">
      <c r="A88" s="1">
        <v>87</v>
      </c>
      <c r="B88" s="4" t="s">
        <v>99</v>
      </c>
      <c r="C88" s="2"/>
      <c r="D88" s="1">
        <f>SUMIFS([1]汇总初稿!H:H,[1]汇总初稿!D:D,B88)</f>
        <v>8</v>
      </c>
      <c r="E88" s="3">
        <f>VLOOKUP(B88,[1]标明单价全!B:E,3,FALSE)</f>
        <v>10</v>
      </c>
      <c r="F88" s="3">
        <f t="shared" si="1"/>
        <v>80</v>
      </c>
    </row>
    <row r="89" spans="1:6">
      <c r="A89" s="1" t="s">
        <v>2</v>
      </c>
      <c r="B89" s="4"/>
      <c r="C89" s="2"/>
      <c r="D89" s="7">
        <f>SUM(D2:D88)</f>
        <v>52329</v>
      </c>
      <c r="E89" s="8"/>
      <c r="F89" s="9">
        <f>SUM(F2:F88)</f>
        <v>22982.99</v>
      </c>
    </row>
  </sheetData>
  <phoneticPr fontId="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其他材料-最终版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2015102002</cp:lastModifiedBy>
  <dcterms:created xsi:type="dcterms:W3CDTF">2019-03-06T02:26:00Z</dcterms:created>
  <dcterms:modified xsi:type="dcterms:W3CDTF">2019-07-22T01:16:45Z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2052-11.1.0.8812</vt:lpwstr>
  </property>
  <property fmtid="{D5CDD505-2E9C-101B-9397-08002B2CF9AE}" pid="3" name="KSOReadingLayout">
    <vt:bool>true</vt:bool>
  </property>
</Properties>
</file>